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lapaz\Desktop\Presupuesto  Participativo  2021\En  Limpio\"/>
    </mc:Choice>
  </mc:AlternateContent>
  <bookViews>
    <workbookView xWindow="14955" yWindow="465" windowWidth="13845" windowHeight="16455" tabRatio="809"/>
  </bookViews>
  <sheets>
    <sheet name="Terminacion  de  Verja Perimetr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b" localSheetId="0">'[1]CUB-10181-3(Rescision)'!#REF!</definedName>
    <definedName name="\b">'[1]CUB-10181-3(Rescision)'!#REF!</definedName>
    <definedName name="\c">#N/A</definedName>
    <definedName name="\d">#N/A</definedName>
    <definedName name="\f" localSheetId="0">'[1]CUB-10181-3(Rescision)'!#REF!</definedName>
    <definedName name="\f">'[1]CUB-10181-3(Rescision)'!#REF!</definedName>
    <definedName name="\i" localSheetId="0">'[1]CUB-10181-3(Rescision)'!#REF!</definedName>
    <definedName name="\i">'[1]CUB-10181-3(Rescision)'!#REF!</definedName>
    <definedName name="\m" localSheetId="0">'[1]CUB-10181-3(Rescision)'!#REF!</definedName>
    <definedName name="\m">'[1]CUB-10181-3(Rescision)'!#REF!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>#REF!</definedName>
    <definedName name="\z">#REF!</definedName>
    <definedName name="___TWS10" localSheetId="0">'[2]Analisis Detallado'!#REF!</definedName>
    <definedName name="___TWS10">'[2]Analisis Detallado'!#REF!</definedName>
    <definedName name="___TWS12" localSheetId="0">'[2]Analisis Detallado'!#REF!</definedName>
    <definedName name="___TWS12">'[2]Analisis Detallado'!#REF!</definedName>
    <definedName name="___TWS14" localSheetId="0">'[2]Analisis Detallado'!#REF!</definedName>
    <definedName name="___TWS14">'[2]Analisis Detallado'!#REF!</definedName>
    <definedName name="___TWS16" localSheetId="0">'[2]Analisis Detallado'!#REF!</definedName>
    <definedName name="___TWS16">'[2]Analisis Detallado'!#REF!</definedName>
    <definedName name="___TWS18" localSheetId="0">'[2]Analisis Detallado'!#REF!</definedName>
    <definedName name="___TWS18">'[2]Analisis Detallado'!#REF!</definedName>
    <definedName name="___TWS8" localSheetId="0">'[2]Analisis Detallado'!#REF!</definedName>
    <definedName name="___TWS8">'[2]Analisis Detallado'!#REF!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ACG60">[3]INSUMOS!$H$41</definedName>
    <definedName name="__REALIZADO" localSheetId="0">#REF!</definedName>
    <definedName name="__REALIZADO">#REF!</definedName>
    <definedName name="__TWS10" localSheetId="0">'[4]Analisis Detallado'!#REF!</definedName>
    <definedName name="__TWS10">'[4]Analisis Detallado'!#REF!</definedName>
    <definedName name="__TWS12" localSheetId="0">'[4]Analisis Detallado'!#REF!</definedName>
    <definedName name="__TWS12">'[4]Analisis Detallado'!#REF!</definedName>
    <definedName name="__TWS14" localSheetId="0">'[4]Analisis Detallado'!#REF!</definedName>
    <definedName name="__TWS14">'[4]Analisis Detallado'!#REF!</definedName>
    <definedName name="__TWS16" localSheetId="0">'[4]Analisis Detallado'!#REF!</definedName>
    <definedName name="__TWS16">'[4]Analisis Detallado'!#REF!</definedName>
    <definedName name="__TWS18" localSheetId="0">'[4]Analisis Detallado'!#REF!</definedName>
    <definedName name="__TWS18">'[4]Analisis Detallado'!#REF!</definedName>
    <definedName name="__TWS8" localSheetId="0">'[4]Analisis Detallado'!#REF!</definedName>
    <definedName name="__TWS8">'[4]Analisis Detallado'!#REF!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#N/A</definedName>
    <definedName name="_ACG60">[5]INSUMOS!$H$41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TWS10" localSheetId="0">'[4]Analisis Detallado'!#REF!</definedName>
    <definedName name="_TWS10">'[4]Analisis Detallado'!#REF!</definedName>
    <definedName name="_TWS12" localSheetId="0">'[4]Analisis Detallado'!#REF!</definedName>
    <definedName name="_TWS12">'[4]Analisis Detallado'!#REF!</definedName>
    <definedName name="_TWS14" localSheetId="0">'[4]Analisis Detallado'!#REF!</definedName>
    <definedName name="_TWS14">'[4]Analisis Detallado'!#REF!</definedName>
    <definedName name="_TWS16" localSheetId="0">'[4]Analisis Detallado'!#REF!</definedName>
    <definedName name="_TWS16">'[4]Analisis Detallado'!#REF!</definedName>
    <definedName name="_TWS18" localSheetId="0">'[4]Analisis Detallado'!#REF!</definedName>
    <definedName name="_TWS18">'[4]Analisis Detallado'!#REF!</definedName>
    <definedName name="_TWS8" localSheetId="0">'[4]Analisis Detallado'!#REF!</definedName>
    <definedName name="_TWS8">'[4]Analisis Detallado'!#REF!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'[2]Analisis Detallado'!#REF!</definedName>
    <definedName name="A_IMPRESIÓN_IM" localSheetId="0">#REF!</definedName>
    <definedName name="A_IMPRESIÓN_IM">#REF!</definedName>
    <definedName name="AC38G40">'[6]LISTADO INSUMOS DEL 2000'!$I$29</definedName>
    <definedName name="ACER1_" localSheetId="0">'[4]Analisis Detallado'!#REF!</definedName>
    <definedName name="ACER1_">'[4]Analisis Detallado'!#REF!</definedName>
    <definedName name="ACER1_2_" localSheetId="0">'[4]Analisis Detallado'!#REF!</definedName>
    <definedName name="ACER1_2_">'[4]Analisis Detallado'!#REF!</definedName>
    <definedName name="ACER3_4_" localSheetId="0">'[4]Analisis Detallado'!#REF!</definedName>
    <definedName name="ACER3_4_">'[4]Analisis Detallado'!#REF!</definedName>
    <definedName name="ACER3_8_" localSheetId="0">'[4]Analisis Detallado'!#REF!</definedName>
    <definedName name="ACER3_8_">'[4]Analisis Detallado'!#REF!</definedName>
    <definedName name="acero" localSheetId="0">#REF!</definedName>
    <definedName name="acero">#REF!</definedName>
    <definedName name="Acero_QQ" localSheetId="0">#REF!</definedName>
    <definedName name="Acero_QQ">#REF!</definedName>
    <definedName name="ACERO1_" localSheetId="0">'[4]Analisis Detallado'!#REF!</definedName>
    <definedName name="ACERO1_">'[4]Analisis Detallado'!#REF!</definedName>
    <definedName name="ACERO1_2_" localSheetId="0">'[4]Analisis Detallado'!#REF!</definedName>
    <definedName name="ACERO1_2_">'[4]Analisis Detallado'!#REF!</definedName>
    <definedName name="ACERO1_4_" localSheetId="0">'[4]Analisis Detallado'!#REF!</definedName>
    <definedName name="ACERO1_4_">'[4]Analisis Detallado'!#REF!</definedName>
    <definedName name="ACERO3_4_" localSheetId="0">'[4]Analisis Detallado'!#REF!</definedName>
    <definedName name="ACERO3_4_">'[4]Analisis Detallado'!#REF!</definedName>
    <definedName name="ACERO3_8_" localSheetId="0">'[4]Analisis Detallado'!#REF!</definedName>
    <definedName name="ACERO3_8_">'[4]Analisis Detallado'!#REF!</definedName>
    <definedName name="acero60" localSheetId="0">#REF!</definedName>
    <definedName name="acero60">#REF!</definedName>
    <definedName name="ACUEDUCTO">[7]INS!#REF!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ICIONAL">#N/A</definedName>
    <definedName name="ADITIVO_IMPERMEABILIZANTE">#REF!</definedName>
    <definedName name="AGUA" localSheetId="0">'[4]Analisis Detallado'!#REF!</definedName>
    <definedName name="AGUA">'[4]Analisis Detallado'!#REF!</definedName>
    <definedName name="AH210K" localSheetId="0">#REF!</definedName>
    <definedName name="AH210K">#REF!</definedName>
    <definedName name="AH280K" localSheetId="0">#REF!</definedName>
    <definedName name="AH280K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AMBRE" localSheetId="0">'[4]Analisis Detallado'!#REF!</definedName>
    <definedName name="ALAMBRE">'[4]Analisis Detallado'!#REF!</definedName>
    <definedName name="Alambre_Varilla" localSheetId="0">#REF!</definedName>
    <definedName name="Alambre_Varilla">#REF!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>[8]M.O.!$C$12</definedName>
    <definedName name="ALBANIL3" localSheetId="0">#REF!</definedName>
    <definedName name="ALBANIL3">#REF!</definedName>
    <definedName name="ana" localSheetId="0">#REF!</definedName>
    <definedName name="ana">#REF!</definedName>
    <definedName name="ANALISSSSS" localSheetId="0">#REF!</definedName>
    <definedName name="ANALISSSSS">#REF!</definedName>
    <definedName name="anbrigada" localSheetId="0">#REF!</definedName>
    <definedName name="anbrigada">#REF!</definedName>
    <definedName name="ancalzos" localSheetId="0">#REF!</definedName>
    <definedName name="ancalzos">#REF!</definedName>
    <definedName name="ANDAMIOS">#REF!</definedName>
    <definedName name="ANGULAR">#REF!</definedName>
    <definedName name="anplanta" localSheetId="0">#REF!</definedName>
    <definedName name="anplanta">#REF!</definedName>
    <definedName name="ARANDELA_INODORO_PVC_4">#REF!</definedName>
    <definedName name="ARCILLA_ROJA">#REF!</definedName>
    <definedName name="_xlnm.Extract">#REF!</definedName>
    <definedName name="_xlnm.Print_Area" localSheetId="0">'Terminacion  de  Verja Perimetr'!$A$1:$F$66</definedName>
    <definedName name="_xlnm.Print_Area">#REF!</definedName>
    <definedName name="ARENA" localSheetId="0">'[4]Analisis Detallado'!#REF!</definedName>
    <definedName name="ARENA">'[4]Analisis Detallado'!#REF!</definedName>
    <definedName name="ARENA_PAÑETE" localSheetId="0">#REF!</definedName>
    <definedName name="ARENA_PAÑETE">#REF!</definedName>
    <definedName name="ARENAF" localSheetId="0">'[4]Analisis Detallado'!#REF!</definedName>
    <definedName name="ARENAF">'[4]Analisis Detallado'!#REF!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[9]M.O.!#REF!</definedName>
    <definedName name="as">[9]M.O.!#REF!</definedName>
    <definedName name="asd" localSheetId="0">#REF!</definedName>
    <definedName name="asd">#REF!</definedName>
    <definedName name="AYCARP" localSheetId="0">[10]INS!#REF!</definedName>
    <definedName name="AYCARP">[10]INS!#REF!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[11]ADDENDA!#REF!</definedName>
    <definedName name="b">[11]ADDENDA!#REF!</definedName>
    <definedName name="B22.02" localSheetId="0">'[4]Analisis Detallado'!#REF!</definedName>
    <definedName name="B22.02">'[4]Analisis Detallado'!#REF!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" localSheetId="0">#REF!</definedName>
    <definedName name="bas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CKB4" localSheetId="0">'[4]Analisis Detallado'!#REF!</definedName>
    <definedName name="BLOCKB4">'[4]Analisis Detallado'!#REF!</definedName>
    <definedName name="BLOCKB6" localSheetId="0">'[4]Analisis Detallado'!#REF!</definedName>
    <definedName name="BLOCKB6">'[4]Analisis Detallado'!#REF!</definedName>
    <definedName name="BLOCKB8" localSheetId="0">'[4]Analisis Detallado'!#REF!</definedName>
    <definedName name="BLOCKB8">'[4]Analisis Detallado'!#REF!</definedName>
    <definedName name="BLOCKH12" localSheetId="0">'[4]Analisis Detallado'!#REF!</definedName>
    <definedName name="BLOCKH12">'[4]Analisis Detallado'!#REF!</definedName>
    <definedName name="BLOCKH4" localSheetId="0">'[4]Analisis Detallado'!#REF!</definedName>
    <definedName name="BLOCKH4">'[4]Analisis Detallado'!#REF!</definedName>
    <definedName name="BLOCKH6" localSheetId="0">'[4]Analisis Detallado'!#REF!</definedName>
    <definedName name="BLOCKH6">'[4]Analisis Detallado'!#REF!</definedName>
    <definedName name="BLOCKH8" localSheetId="0">'[4]Analisis Detallado'!#REF!</definedName>
    <definedName name="BLOCKH8">'[4]Analisis Detallado'!#REF!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[12]INSU!$B$42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[8]M.O.!$C$9</definedName>
    <definedName name="BVNBVNBV">[13]M.O.!#REF!</definedName>
    <definedName name="C._ADICIONAL">#N/A</definedName>
    <definedName name="caballeteasbecto">[14]precios!#REF!</definedName>
    <definedName name="caballeteasbeto">[14]precios!#REF!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'[4]Analisis Detallado'!#REF!</definedName>
    <definedName name="CAL">'[4]Analisis Detallado'!#REF!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COL" localSheetId="0">[15]M.O.!#REF!</definedName>
    <definedName name="CARACOL">[15]M.O.!#REF!</definedName>
    <definedName name="CARANTEPECHO" localSheetId="0">[8]M.O.!#REF!</definedName>
    <definedName name="CARANTEPECHO">[8]M.O.!#REF!</definedName>
    <definedName name="CARCOL30" localSheetId="0">[8]M.O.!#REF!</definedName>
    <definedName name="CARCOL30">[8]M.O.!#REF!</definedName>
    <definedName name="CARCOL50" localSheetId="0">[8]M.O.!#REF!</definedName>
    <definedName name="CARCOL50">[8]M.O.!#REF!</definedName>
    <definedName name="CARCOLAMARRE">[8]M.O.!#REF!</definedName>
    <definedName name="CARGA_SOCIAL" localSheetId="0">#REF!</definedName>
    <definedName name="CARGA_SOCIAL">#REF!</definedName>
    <definedName name="CARLOSAPLA">[8]M.O.!#REF!</definedName>
    <definedName name="CARLOSAVARIASAGUAS">[8]M.O.!#REF!</definedName>
    <definedName name="CARMURO">[8]M.O.!#REF!</definedName>
    <definedName name="CARP1">[10]INS!#REF!</definedName>
    <definedName name="CARP2">[10]INS!#REF!</definedName>
    <definedName name="CARPDINTEL">[8]M.O.!#REF!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[8]M.O.!#REF!</definedName>
    <definedName name="CARPVIGA2040">[8]M.O.!#REF!</definedName>
    <definedName name="CARPVIGA3050" localSheetId="0">[8]M.O.!#REF!</definedName>
    <definedName name="CARPVIGA3050">[8]M.O.!#REF!</definedName>
    <definedName name="CARPVIGA3060">[8]M.O.!#REF!</definedName>
    <definedName name="CARPVIGA4080">[8]M.O.!#REF!</definedName>
    <definedName name="CARRAMPA">[8]M.O.!#REF!</definedName>
    <definedName name="CARRETILLA" localSheetId="0">#REF!</definedName>
    <definedName name="CARRETILLA">#REF!</definedName>
    <definedName name="CASABE">[15]M.O.!#REF!</definedName>
    <definedName name="CASBESTO">[8]M.O.!#REF!</definedName>
    <definedName name="CASCAJO" localSheetId="0">'[4]Analisis Detallado'!#REF!</definedName>
    <definedName name="CASCAJO">'[4]Analisis Detallado'!#REF!</definedName>
    <definedName name="CBLOCK10">[10]INS!#REF!</definedName>
    <definedName name="cell">'[16]LISTADO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[12]INSU!$B$104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#REF!</definedName>
    <definedName name="CLAVO_CORRIENTE">#REF!</definedName>
    <definedName name="CLAVO_ZINC">#REF!</definedName>
    <definedName name="CLAVOS" localSheetId="0">'[4]Analisis Detallado'!#REF!</definedName>
    <definedName name="CLAVOS">'[4]Analisis Detallado'!#REF!</definedName>
    <definedName name="CLAVOZINC">[17]INS!$D$767</definedName>
    <definedName name="CODC1" localSheetId="0">'[4]Analisis Detallado'!#REF!</definedName>
    <definedName name="CODC1">'[4]Analisis Detallado'!#REF!</definedName>
    <definedName name="CODC1_1_2" localSheetId="0">'[4]Analisis Detallado'!#REF!</definedName>
    <definedName name="CODC1_1_2">'[4]Analisis Detallado'!#REF!</definedName>
    <definedName name="CODC1_2" localSheetId="0">'[4]Analisis Detallado'!#REF!</definedName>
    <definedName name="CODC1_2">'[4]Analisis Detallado'!#REF!</definedName>
    <definedName name="CODC2" localSheetId="0">'[4]Analisis Detallado'!#REF!</definedName>
    <definedName name="CODC2">'[4]Analisis Detallado'!#REF!</definedName>
    <definedName name="CODC3" localSheetId="0">'[4]Analisis Detallado'!#REF!</definedName>
    <definedName name="CODC3">'[4]Analisis Detallado'!#REF!</definedName>
    <definedName name="CODC3_4" localSheetId="0">'[4]Analisis Detallado'!#REF!</definedName>
    <definedName name="CODC3_4">'[4]Analisis Detallado'!#REF!</definedName>
    <definedName name="CODC4" localSheetId="0">'[4]Analisis Detallado'!#REF!</definedName>
    <definedName name="CODC4">'[4]Analisis Detallado'!#REF!</definedName>
    <definedName name="CODD1_1_2_" localSheetId="0">'[4]Analisis Detallado'!#REF!</definedName>
    <definedName name="CODD1_1_2_">'[4]Analisis Detallado'!#REF!</definedName>
    <definedName name="CODD2_" localSheetId="0">'[4]Analisis Detallado'!#REF!</definedName>
    <definedName name="CODD2_">'[4]Analisis Detallado'!#REF!</definedName>
    <definedName name="CODD3_" localSheetId="0">'[4]Analisis Detallado'!#REF!</definedName>
    <definedName name="CODD3_">'[4]Analisis Detallado'!#REF!</definedName>
    <definedName name="CODD4_" localSheetId="0">'[4]Analisis Detallado'!#REF!</definedName>
    <definedName name="CODD4_">'[4]Analisis Detallado'!#REF!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P1_" localSheetId="0">'[4]Analisis Detallado'!#REF!</definedName>
    <definedName name="CODP1_">'[4]Analisis Detallado'!#REF!</definedName>
    <definedName name="CODP1_1_2_" localSheetId="0">'[4]Analisis Detallado'!#REF!</definedName>
    <definedName name="CODP1_1_2_">'[4]Analisis Detallado'!#REF!</definedName>
    <definedName name="CODP1_2_" localSheetId="0">'[4]Analisis Detallado'!#REF!</definedName>
    <definedName name="CODP1_2_">'[4]Analisis Detallado'!#REF!</definedName>
    <definedName name="CODP2_" localSheetId="0">'[4]Analisis Detallado'!#REF!</definedName>
    <definedName name="CODP2_">'[4]Analisis Detallado'!#REF!</definedName>
    <definedName name="CODP2_1_2_" localSheetId="0">'[4]Analisis Detallado'!#REF!</definedName>
    <definedName name="CODP2_1_2_">'[4]Analisis Detallado'!#REF!</definedName>
    <definedName name="CODP3_" localSheetId="0">'[4]Analisis Detallado'!#REF!</definedName>
    <definedName name="CODP3_">'[4]Analisis Detallado'!#REF!</definedName>
    <definedName name="CODP3_4_" localSheetId="0">'[4]Analisis Detallado'!#REF!</definedName>
    <definedName name="CODP3_4_">'[4]Analisis Detallado'!#REF!</definedName>
    <definedName name="CODP4_" localSheetId="0">'[4]Analisis Detallado'!#REF!</definedName>
    <definedName name="CODP4_">'[4]Analisis Detallado'!#REF!</definedName>
    <definedName name="CODPC1_2_" localSheetId="0">'[4]Analisis Detallado'!#REF!</definedName>
    <definedName name="CODPC1_2_">'[4]Analisis Detallado'!#REF!</definedName>
    <definedName name="CODPC3_4_" localSheetId="0">'[4]Analisis Detallado'!#REF!</definedName>
    <definedName name="CODPC3_4_">'[4]Analisis Detallado'!#REF!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ENS" localSheetId="0">#REF!</definedName>
    <definedName name="COMPENS">#REF!</definedName>
    <definedName name="COMPRESOR">#REF!</definedName>
    <definedName name="COMPUERTA_1x1_VOLANTA">#REF!</definedName>
    <definedName name="CONTEN">#REF!</definedName>
    <definedName name="COPIA">[7]INS!#REF!</definedName>
    <definedName name="Criteria_MI" localSheetId="0">'[4]Analisis Detallado'!#REF!</definedName>
    <definedName name="Criteria_MI">'[4]Analisis Detallado'!#REF!</definedName>
    <definedName name="CRUZ_HG_1_12" localSheetId="0">#REF!</definedName>
    <definedName name="CRUZ_HG_1_12">#REF!</definedName>
    <definedName name="CTO" localSheetId="0">'[4]Analisis Detallado'!#REF!</definedName>
    <definedName name="CTO">'[4]Analisis Detallado'!#REF!</definedName>
    <definedName name="cuadro">[11]ADDENDA!#REF!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P45X65">[5]INSUMOS!$H$73</definedName>
    <definedName name="CZINC">[8]M.O.!#REF!</definedName>
    <definedName name="derop">[9]M.O.!#REF!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>#REF!</definedName>
    <definedName name="DESENCOFRADO_VIGA">#REF!</definedName>
    <definedName name="desencofradovigas">#REF!</definedName>
    <definedName name="DIA">#REF!</definedName>
    <definedName name="DISTRIBUCION_DE_AREAS_POR_NIVEL">#REF!</definedName>
    <definedName name="DOLAR" localSheetId="0">#REF!</definedName>
    <definedName name="DOLAR">#REF!</definedName>
    <definedName name="donatelo">[18]INS!#REF!</definedName>
    <definedName name="DUCHA_PLASTICA_CALIENTE_CROMO_12" localSheetId="0">#REF!</definedName>
    <definedName name="DUCHA_PLASTICA_CALIENTE_CROMO_12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>#REF!</definedName>
    <definedName name="encofradorampa">#REF!</definedName>
    <definedName name="ESCALON_17x30">#REF!</definedName>
    <definedName name="ESCOBILLON">#REF!</definedName>
    <definedName name="ESTAMPADO">#REF!</definedName>
    <definedName name="ESTOPA">#REF!</definedName>
    <definedName name="expl">[11]ADDENDA!#REF!</definedName>
    <definedName name="Extracción_IM" localSheetId="0">#REF!</definedName>
    <definedName name="Extracción_IM">#REF!</definedName>
    <definedName name="FE" localSheetId="0">#REF!</definedName>
    <definedName name="FE">#REF!</definedName>
    <definedName name="FIOR">#REF!</definedName>
    <definedName name="FREGADERO_DOBLE_ACERO_INOX">#REF!</definedName>
    <definedName name="FREGADERO_SENCILLO_ACERO_INOX">#REF!</definedName>
    <definedName name="FSDFS">#REF!</definedName>
    <definedName name="FZ" localSheetId="0">#REF!</definedName>
    <definedName name="FZ">#REF!</definedName>
    <definedName name="GAS_CIL">#REF!</definedName>
    <definedName name="GASOIL">#REF!</definedName>
    <definedName name="GASOLINA">[10]INS!$D$561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ILLA" localSheetId="0">'[4]Analisis Detallado'!#REF!</definedName>
    <definedName name="GRAVILLA">'[4]Analisis Detallado'!#REF!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>#REF!</definedName>
    <definedName name="HORI140" localSheetId="0">'[4]Analisis Detallado'!#REF!</definedName>
    <definedName name="HORI140">'[4]Analisis Detallado'!#REF!</definedName>
    <definedName name="HORI160" localSheetId="0">'[4]Analisis Detallado'!#REF!</definedName>
    <definedName name="HORI160">'[4]Analisis Detallado'!#REF!</definedName>
    <definedName name="HORI180" localSheetId="0">'[4]Analisis Detallado'!#REF!</definedName>
    <definedName name="HORI180">'[4]Analisis Detallado'!#REF!</definedName>
    <definedName name="HORI210" localSheetId="0">'[4]Analisis Detallado'!#REF!</definedName>
    <definedName name="HORI210">'[4]Analisis Detallado'!#REF!</definedName>
    <definedName name="HORI240" localSheetId="0">'[4]Analisis Detallado'!#REF!</definedName>
    <definedName name="HORI240">'[4]Analisis Detallado'!#REF!</definedName>
    <definedName name="HORI250" localSheetId="0">'[4]Analisis Detallado'!#REF!</definedName>
    <definedName name="HORI250">'[4]Analisis Detallado'!#REF!</definedName>
    <definedName name="HORI260" localSheetId="0">'[4]Analisis Detallado'!#REF!</definedName>
    <definedName name="HORI260">'[4]Analisis Detallado'!#REF!</definedName>
    <definedName name="HORI280" localSheetId="0">'[4]Analisis Detallado'!#REF!</definedName>
    <definedName name="HORI280">'[4]Analisis Detallado'!#REF!</definedName>
    <definedName name="HORI300" localSheetId="0">'[4]Analisis Detallado'!#REF!</definedName>
    <definedName name="HORI300">'[4]Analisis Detallado'!#REF!</definedName>
    <definedName name="HORI315" localSheetId="0">'[4]Analisis Detallado'!#REF!</definedName>
    <definedName name="HORI315">'[4]Analisis Detallado'!#REF!</definedName>
    <definedName name="HORI350" localSheetId="0">'[4]Analisis Detallado'!#REF!</definedName>
    <definedName name="HORI350">'[4]Analisis Detallado'!#REF!</definedName>
    <definedName name="HORI400" localSheetId="0">'[4]Analisis Detallado'!#REF!</definedName>
    <definedName name="HORI400">'[4]Analisis Detallado'!#REF!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>#REF!</definedName>
    <definedName name="HORM135_MANUAL">'[17]HORM. Y MORTEROS.'!$H$212</definedName>
    <definedName name="HORM140" localSheetId="0">#REF!</definedName>
    <definedName name="HORM140">#REF!</definedName>
    <definedName name="HORM180" localSheetId="0">'[4]Analisis Detallado'!#REF!</definedName>
    <definedName name="HORM180">'[4]Analisis Detallado'!#REF!</definedName>
    <definedName name="HORM210" localSheetId="0">#REF!</definedName>
    <definedName name="HORM210">#REF!</definedName>
    <definedName name="hormigon140">#REF!</definedName>
    <definedName name="hormigon180">#REF!</definedName>
    <definedName name="hormigon210">#REF!</definedName>
    <definedName name="IAD">[5]INSUMOS!$H$16</definedName>
    <definedName name="ihacero" localSheetId="0">#REF!</definedName>
    <definedName name="ihacero">#REF!</definedName>
    <definedName name="ihacerom" localSheetId="0">#REF!</definedName>
    <definedName name="ihacerom">#REF!</definedName>
    <definedName name="ihagua" localSheetId="0">#REF!</definedName>
    <definedName name="ihagua">#REF!</definedName>
    <definedName name="ihalb1" localSheetId="0">#REF!</definedName>
    <definedName name="ihalb1">#REF!</definedName>
    <definedName name="ihalmbre" localSheetId="0">#REF!</definedName>
    <definedName name="ihalmbre">#REF!</definedName>
    <definedName name="ihalqlig" localSheetId="0">#REF!</definedName>
    <definedName name="ihalqlig">#REF!</definedName>
    <definedName name="ihalqvib" localSheetId="0">#REF!</definedName>
    <definedName name="ihalqvib">#REF!</definedName>
    <definedName name="iharenaf" localSheetId="0">#REF!</definedName>
    <definedName name="iharenaf">#REF!</definedName>
    <definedName name="iharenag" localSheetId="0">#REF!</definedName>
    <definedName name="iharenag">#REF!</definedName>
    <definedName name="ihayudante" localSheetId="0">#REF!</definedName>
    <definedName name="ihayudante">#REF!</definedName>
    <definedName name="ihbobedilla" localSheetId="0">#REF!</definedName>
    <definedName name="ihbobedilla">#REF!</definedName>
    <definedName name="ihcaliche" localSheetId="0">#REF!</definedName>
    <definedName name="ihcaliche">#REF!</definedName>
    <definedName name="ihcarretilla" localSheetId="0">#REF!</definedName>
    <definedName name="ihcarretilla">#REF!</definedName>
    <definedName name="ihcementob" localSheetId="0">#REF!</definedName>
    <definedName name="ihcementob">#REF!</definedName>
    <definedName name="ihcementog" localSheetId="0">#REF!</definedName>
    <definedName name="ihcementog">#REF!</definedName>
    <definedName name="ihceramicabl" localSheetId="0">#REF!</definedName>
    <definedName name="ihceramicabl">#REF!</definedName>
    <definedName name="ihclavosc" localSheetId="0">#REF!</definedName>
    <definedName name="ihclavosc">#REF!</definedName>
    <definedName name="ihestopa" localSheetId="0">#REF!</definedName>
    <definedName name="ihestopa">#REF!</definedName>
    <definedName name="ihgasoil" localSheetId="0">#REF!</definedName>
    <definedName name="ihgasoil">#REF!</definedName>
    <definedName name="ihgasolina" localSheetId="0">#REF!</definedName>
    <definedName name="ihgasolina">#REF!</definedName>
    <definedName name="ihgrava" localSheetId="0">#REF!</definedName>
    <definedName name="ihgrava">#REF!</definedName>
    <definedName name="ihhorm140" localSheetId="0">#REF!</definedName>
    <definedName name="ihhorm140">#REF!</definedName>
    <definedName name="ihhorm180" localSheetId="0">#REF!</definedName>
    <definedName name="ihhorm180">#REF!</definedName>
    <definedName name="ihhormi180" localSheetId="0">#REF!</definedName>
    <definedName name="ihhormi180">#REF!</definedName>
    <definedName name="ihhormi210" localSheetId="0">#REF!</definedName>
    <definedName name="ihhormi210">#REF!</definedName>
    <definedName name="ihhormi280" localSheetId="0">#REF!</definedName>
    <definedName name="ihhormi280">#REF!</definedName>
    <definedName name="ihimpermeabilizante" localSheetId="0">#REF!</definedName>
    <definedName name="ihimpermeabilizante">#REF!</definedName>
    <definedName name="ihminicargador" localSheetId="0">#REF!</definedName>
    <definedName name="ihminicargador">#REF!</definedName>
    <definedName name="ihmocarp" localSheetId="0">#REF!</definedName>
    <definedName name="ihmocarp">#REF!</definedName>
    <definedName name="ihpala" localSheetId="0">#REF!</definedName>
    <definedName name="ihpala">#REF!</definedName>
    <definedName name="ihpegamento" localSheetId="0">#REF!</definedName>
    <definedName name="ihpegamento">#REF!</definedName>
    <definedName name="ihpico" localSheetId="0">#REF!</definedName>
    <definedName name="ihpico">#REF!</definedName>
    <definedName name="ihpino" localSheetId="0">#REF!</definedName>
    <definedName name="ihpino">#REF!</definedName>
    <definedName name="ihpinturaacr" localSheetId="0">#REF!</definedName>
    <definedName name="ihpinturaacr">#REF!</definedName>
    <definedName name="ihpinturaexp" localSheetId="0">#REF!</definedName>
    <definedName name="ihpinturaexp">#REF!</definedName>
    <definedName name="ihpinturaman" localSheetId="0">#REF!</definedName>
    <definedName name="ihpinturaman">#REF!</definedName>
    <definedName name="ihpinturasem" localSheetId="0">#REF!</definedName>
    <definedName name="ihpinturasem">#REF!</definedName>
    <definedName name="ihplanta" localSheetId="0">#REF!</definedName>
    <definedName name="ihplanta">#REF!</definedName>
    <definedName name="ihporcelanato" localSheetId="0">#REF!</definedName>
    <definedName name="ihporcelanato">#REF!</definedName>
    <definedName name="ihtanques" localSheetId="0">#REF!</definedName>
    <definedName name="ihtanques">#REF!</definedName>
    <definedName name="ihtubo4pvc" localSheetId="0">#REF!</definedName>
    <definedName name="ihtubo4pvc">#REF!</definedName>
    <definedName name="ihvariospin" localSheetId="0">#REF!</definedName>
    <definedName name="ihvariospin">#REF!</definedName>
    <definedName name="ihzinc" localSheetId="0">#REF!</definedName>
    <definedName name="ihzinc">#REF!</definedName>
    <definedName name="imbloques8" localSheetId="0">#REF!</definedName>
    <definedName name="imbloques8">#REF!</definedName>
    <definedName name="imcal" localSheetId="0">#REF!</definedName>
    <definedName name="imcal">#REF!</definedName>
    <definedName name="imcubos" localSheetId="0">#REF!</definedName>
    <definedName name="imcubos">#REF!</definedName>
    <definedName name="imoa40" localSheetId="0">#REF!</definedName>
    <definedName name="imoa40">#REF!</definedName>
    <definedName name="imoa60" localSheetId="0">#REF!</definedName>
    <definedName name="imoa60">#REF!</definedName>
    <definedName name="imoacb" localSheetId="0">#REF!</definedName>
    <definedName name="imoacb">#REF!</definedName>
    <definedName name="imoacero" localSheetId="0">#REF!</definedName>
    <definedName name="imoacero">#REF!</definedName>
    <definedName name="imoacero2" localSheetId="0">#REF!</definedName>
    <definedName name="imoacero2">#REF!</definedName>
    <definedName name="imoacero3" localSheetId="0">#REF!</definedName>
    <definedName name="imoacero3">#REF!</definedName>
    <definedName name="imoacero4" localSheetId="0">#REF!</definedName>
    <definedName name="imoacero4">#REF!</definedName>
    <definedName name="imoacero5" localSheetId="0">#REF!</definedName>
    <definedName name="imoacero5">#REF!</definedName>
    <definedName name="imoacerob" localSheetId="0">#REF!</definedName>
    <definedName name="imoacerob">#REF!</definedName>
    <definedName name="imoacurvo" localSheetId="0">#REF!</definedName>
    <definedName name="imoacurvo">#REF!</definedName>
    <definedName name="imoalb1" localSheetId="0">#REF!</definedName>
    <definedName name="imoalb1">#REF!</definedName>
    <definedName name="imoalb2" localSheetId="0">#REF!</definedName>
    <definedName name="imoalb2">#REF!</definedName>
    <definedName name="imoalb3" localSheetId="0">#REF!</definedName>
    <definedName name="imoalb3">#REF!</definedName>
    <definedName name="imoalbbloques4" localSheetId="0">#REF!</definedName>
    <definedName name="imoalbbloques4">#REF!</definedName>
    <definedName name="imoalbbloques6" localSheetId="0">#REF!</definedName>
    <definedName name="imoalbbloques6">#REF!</definedName>
    <definedName name="imoalbbloques8" localSheetId="0">#REF!</definedName>
    <definedName name="imoalbbloques8">#REF!</definedName>
    <definedName name="imoalbvaciado" localSheetId="0">#REF!</definedName>
    <definedName name="imoalbvaciado">#REF!</definedName>
    <definedName name="imoamalla" localSheetId="0">#REF!</definedName>
    <definedName name="imoamalla">#REF!</definedName>
    <definedName name="imoandamios" localSheetId="0">#REF!</definedName>
    <definedName name="imoandamios">#REF!</definedName>
    <definedName name="imoas2" localSheetId="0">#REF!</definedName>
    <definedName name="imoas2">#REF!</definedName>
    <definedName name="imoas3" localSheetId="0">#REF!</definedName>
    <definedName name="imoas3">#REF!</definedName>
    <definedName name="imoas4" localSheetId="0">#REF!</definedName>
    <definedName name="imoas4">#REF!</definedName>
    <definedName name="imoas5" localSheetId="0">#REF!</definedName>
    <definedName name="imoas5">#REF!</definedName>
    <definedName name="imoava" localSheetId="0">#REF!</definedName>
    <definedName name="imoava">#REF!</definedName>
    <definedName name="imoayalb" localSheetId="0">#REF!</definedName>
    <definedName name="imoayalb">#REF!</definedName>
    <definedName name="imobarandas" localSheetId="0">#REF!</definedName>
    <definedName name="imobarandas">#REF!</definedName>
    <definedName name="imobloques4" localSheetId="0">#REF!</definedName>
    <definedName name="imobloques4">#REF!</definedName>
    <definedName name="imobloques6" localSheetId="0">#REF!</definedName>
    <definedName name="imobloques6">#REF!</definedName>
    <definedName name="imobobedillas" localSheetId="0">#REF!</definedName>
    <definedName name="imobobedillas">#REF!</definedName>
    <definedName name="imobotemat" localSheetId="0">#REF!</definedName>
    <definedName name="imobotemat">#REF!</definedName>
    <definedName name="imobotematm" localSheetId="0">#REF!</definedName>
    <definedName name="imobotematm">#REF!</definedName>
    <definedName name="imobrigtop" localSheetId="0">#REF!</definedName>
    <definedName name="imobrigtop">#REF!</definedName>
    <definedName name="imocam" localSheetId="0">#REF!</definedName>
    <definedName name="imocam">#REF!</definedName>
    <definedName name="imocanaletas" localSheetId="0">#REF!</definedName>
    <definedName name="imocanaletas">#REF!</definedName>
    <definedName name="imocand" localSheetId="0">#REF!</definedName>
    <definedName name="imocand">#REF!</definedName>
    <definedName name="imocantos" localSheetId="0">#REF!</definedName>
    <definedName name="imocantos">#REF!</definedName>
    <definedName name="imocaumento2do" localSheetId="0">#REF!</definedName>
    <definedName name="imocaumento2do">#REF!</definedName>
    <definedName name="imocaumento3ro" localSheetId="0">#REF!</definedName>
    <definedName name="imocaumento3ro">#REF!</definedName>
    <definedName name="imocaumento4to" localSheetId="0">#REF!</definedName>
    <definedName name="imocaumento4to">#REF!</definedName>
    <definedName name="imocaumento5to" localSheetId="0">#REF!</definedName>
    <definedName name="imocaumento5to">#REF!</definedName>
    <definedName name="imocaumento6to" localSheetId="0">#REF!</definedName>
    <definedName name="imocaumento6to">#REF!</definedName>
    <definedName name="imocc20x40" localSheetId="0">#REF!</definedName>
    <definedName name="imocc20x40">#REF!</definedName>
    <definedName name="imocc40x40" localSheetId="0">#REF!</definedName>
    <definedName name="imocc40x40">#REF!</definedName>
    <definedName name="imocc40x60" localSheetId="0">#REF!</definedName>
    <definedName name="imocc40x60">#REF!</definedName>
    <definedName name="imocc40x80" localSheetId="0">#REF!</definedName>
    <definedName name="imocc40x80">#REF!</definedName>
    <definedName name="imocc50x50" localSheetId="0">#REF!</definedName>
    <definedName name="imocc50x50">#REF!</definedName>
    <definedName name="imocc60x50" localSheetId="0">#REF!</definedName>
    <definedName name="imocc60x50">#REF!</definedName>
    <definedName name="imocc60x60" localSheetId="0">#REF!</definedName>
    <definedName name="imocc60x60">#REF!</definedName>
    <definedName name="imocc60x80" localSheetId="0">#REF!</definedName>
    <definedName name="imocc60x80">#REF!</definedName>
    <definedName name="imoccha" localSheetId="0">#REF!</definedName>
    <definedName name="imoccha">#REF!</definedName>
    <definedName name="imocdin" localSheetId="0">#REF!</definedName>
    <definedName name="imocdin">#REF!</definedName>
    <definedName name="imocescalera" localSheetId="0">#REF!</definedName>
    <definedName name="imocescalera">#REF!</definedName>
    <definedName name="imoclplana" localSheetId="0">#REF!</definedName>
    <definedName name="imoclplana">#REF!</definedName>
    <definedName name="imocmuro1c" localSheetId="0">#REF!</definedName>
    <definedName name="imocmuro1c">#REF!</definedName>
    <definedName name="imocmuro2c" localSheetId="0">#REF!</definedName>
    <definedName name="imocmuro2c">#REF!</definedName>
    <definedName name="imocolam" localSheetId="0">#REF!</definedName>
    <definedName name="imocolam">#REF!</definedName>
    <definedName name="imocolocjuntas" localSheetId="0">#REF!</definedName>
    <definedName name="imocolocjuntas">#REF!</definedName>
    <definedName name="imocompresor" localSheetId="0">#REF!</definedName>
    <definedName name="imocompresor">#REF!</definedName>
    <definedName name="imocped110x110" localSheetId="0">#REF!</definedName>
    <definedName name="imocped110x110">#REF!</definedName>
    <definedName name="imocped40x110" localSheetId="0">#REF!</definedName>
    <definedName name="imocped40x110">#REF!</definedName>
    <definedName name="imocped80x110" localSheetId="0">#REF!</definedName>
    <definedName name="imocped80x110">#REF!</definedName>
    <definedName name="imocristalesf" localSheetId="0">#REF!</definedName>
    <definedName name="imocristalesf">#REF!</definedName>
    <definedName name="imocsespos" localSheetId="0">#REF!</definedName>
    <definedName name="imocsespos">#REF!</definedName>
    <definedName name="imocv25x65" localSheetId="0">#REF!</definedName>
    <definedName name="imocv25x65">#REF!</definedName>
    <definedName name="imocv30x65" localSheetId="0">#REF!</definedName>
    <definedName name="imocv30x65">#REF!</definedName>
    <definedName name="imodifusores" localSheetId="0">#REF!</definedName>
    <definedName name="imodifusores">#REF!</definedName>
    <definedName name="imoexcavadora" localSheetId="0">#REF!</definedName>
    <definedName name="imoexcavadora">#REF!</definedName>
    <definedName name="imofino" localSheetId="0">#REF!</definedName>
    <definedName name="imofino">#REF!</definedName>
    <definedName name="imofraguache" localSheetId="0">#REF!</definedName>
    <definedName name="imofraguache">#REF!</definedName>
    <definedName name="imohormest" localSheetId="0">#REF!</definedName>
    <definedName name="imohormest">#REF!</definedName>
    <definedName name="imolaminas" localSheetId="0">#REF!</definedName>
    <definedName name="imolaminas">#REF!</definedName>
    <definedName name="imoligadora" localSheetId="0">#REF!</definedName>
    <definedName name="imoligadora">#REF!</definedName>
    <definedName name="imooperadorexc" localSheetId="0">#REF!</definedName>
    <definedName name="imooperadorexc">#REF!</definedName>
    <definedName name="imooperadormc" localSheetId="0">#REF!</definedName>
    <definedName name="imooperadormc">#REF!</definedName>
    <definedName name="imooperadorod" localSheetId="0">#REF!</definedName>
    <definedName name="imooperadorod">#REF!</definedName>
    <definedName name="imopanetei" localSheetId="0">#REF!</definedName>
    <definedName name="imopanetei">#REF!</definedName>
    <definedName name="imopanetet" localSheetId="0">#REF!</definedName>
    <definedName name="imopanetet">#REF!</definedName>
    <definedName name="imopintura" localSheetId="0">#REF!</definedName>
    <definedName name="imopintura">#REF!</definedName>
    <definedName name="imopisocer" localSheetId="0">#REF!</definedName>
    <definedName name="imopisocer">#REF!</definedName>
    <definedName name="imopisoescalera" localSheetId="0">#REF!</definedName>
    <definedName name="imopisoescalera">#REF!</definedName>
    <definedName name="imopisohorm" localSheetId="0">#REF!</definedName>
    <definedName name="imopisohorm">#REF!</definedName>
    <definedName name="imopisopor" localSheetId="0">#REF!</definedName>
    <definedName name="imopisopor">#REF!</definedName>
    <definedName name="imopisoporcelanatoz" localSheetId="0">#REF!</definedName>
    <definedName name="imopisoporcelanatoz">#REF!</definedName>
    <definedName name="imoplafondsheetrock" localSheetId="0">#REF!</definedName>
    <definedName name="imoplafondsheetrock">#REF!</definedName>
    <definedName name="imopuertasf" localSheetId="0">#REF!</definedName>
    <definedName name="imopuertasf">#REF!</definedName>
    <definedName name="imorepello" localSheetId="0">#REF!</definedName>
    <definedName name="imorepello">#REF!</definedName>
    <definedName name="imorodillo" localSheetId="0">#REF!</definedName>
    <definedName name="imorodillo">#REF!</definedName>
    <definedName name="imosub2" localSheetId="0">#REF!</definedName>
    <definedName name="imosub2">#REF!</definedName>
    <definedName name="imosub3" localSheetId="0">#REF!</definedName>
    <definedName name="imosub3">#REF!</definedName>
    <definedName name="imosub4" localSheetId="0">#REF!</definedName>
    <definedName name="imosub4">#REF!</definedName>
    <definedName name="imosub5" localSheetId="0">#REF!</definedName>
    <definedName name="imosub5">#REF!</definedName>
    <definedName name="imotoldos" localSheetId="0">#REF!</definedName>
    <definedName name="imotoldos">#REF!</definedName>
    <definedName name="imov25x110" localSheetId="0">#REF!</definedName>
    <definedName name="imov25x110">#REF!</definedName>
    <definedName name="imov25x45" localSheetId="0">#REF!</definedName>
    <definedName name="imov25x45">#REF!</definedName>
    <definedName name="imov25x50" localSheetId="0">#REF!</definedName>
    <definedName name="imov25x50">#REF!</definedName>
    <definedName name="imov25x55" localSheetId="0">#REF!</definedName>
    <definedName name="imov25x55">#REF!</definedName>
    <definedName name="imov25x60" localSheetId="0">#REF!</definedName>
    <definedName name="imov25x60">#REF!</definedName>
    <definedName name="imov25x70" localSheetId="0">#REF!</definedName>
    <definedName name="imov25x70">#REF!</definedName>
    <definedName name="imov25x75" localSheetId="0">#REF!</definedName>
    <definedName name="imov25x75">#REF!</definedName>
    <definedName name="imovaciado" localSheetId="0">#REF!</definedName>
    <definedName name="imovaciado">#REF!</definedName>
    <definedName name="imovaumento6to" localSheetId="0">#REF!</definedName>
    <definedName name="imovaumento6to">#REF!</definedName>
    <definedName name="imovaumento7mo" localSheetId="0">#REF!</definedName>
    <definedName name="imovaumento7mo">#REF!</definedName>
    <definedName name="imovaumento8vo" localSheetId="0">#REF!</definedName>
    <definedName name="imovaumento8vo">#REF!</definedName>
    <definedName name="imovibrador" localSheetId="0">#REF!</definedName>
    <definedName name="imovibrador">#REF!</definedName>
    <definedName name="imozabaletas" localSheetId="0">#REF!</definedName>
    <definedName name="imozabaletas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>#REF!</definedName>
    <definedName name="ingeniera">[9]M.O.!$C$10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TBIS" localSheetId="0">#REF!</definedName>
    <definedName name="ITBIS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LADRILLOS_4x8x2">#REF!</definedName>
    <definedName name="LAMPARA_FLUORESC_2x4">#REF!</definedName>
    <definedName name="LAMPARAS_DE_1500W_220V">[12]INSU!$B$41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[8]M.O.!$C$10</definedName>
    <definedName name="MACHETE" localSheetId="0">#REF!</definedName>
    <definedName name="MACHETE">#REF!</definedName>
    <definedName name="MACO" localSheetId="0">#REF!</definedName>
    <definedName name="MACO">#REF!</definedName>
    <definedName name="MADALQ" localSheetId="0">'[4]Analisis Detallado'!#REF!</definedName>
    <definedName name="MADALQ">'[4]Analisis Detallado'!#REF!</definedName>
    <definedName name="MADB" localSheetId="0">'[4]Analisis Detallado'!#REF!</definedName>
    <definedName name="MADB">'[4]Analisis Detallado'!#REF!</definedName>
    <definedName name="Madera_P2" localSheetId="0">#REF!</definedName>
    <definedName name="Madera_P2">#REF!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[10]INS!#REF!</definedName>
    <definedName name="MAESTROCARP">[10]INS!#REF!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>#REF!</definedName>
    <definedName name="MATERIAL_RELLENO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>#REF!</definedName>
    <definedName name="moaceromalla">#REF!</definedName>
    <definedName name="moacerorampa">#REF!</definedName>
    <definedName name="MOLDE_ESTAMPADO">#REF!</definedName>
    <definedName name="MOPISOCERAMICA">[10]INS!#REF!</definedName>
    <definedName name="MORTB" localSheetId="0">'[4]Analisis Detallado'!#REF!</definedName>
    <definedName name="MORTB">'[4]Analisis Detallado'!#REF!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#REF!</definedName>
    <definedName name="NADA">#REF!</definedName>
    <definedName name="NINGUNA">[19]Insumos!#REF!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umero" localSheetId="0">ROUND(#REF!*#REF!,2)</definedName>
    <definedName name="numero">ROUND(#REF!*#REF!,2)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[17]SALARIOS!$C$10</definedName>
    <definedName name="OXIGENO_CIL" localSheetId="0">#REF!</definedName>
    <definedName name="OXIGENO_CIL">#REF!</definedName>
    <definedName name="p" localSheetId="0">[20]peso!#REF!</definedName>
    <definedName name="p">[20]peso!#REF!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>#REF!</definedName>
    <definedName name="PANEL_DIST_32C">#REF!</definedName>
    <definedName name="PANEL_DIST_4a8C">#REF!</definedName>
    <definedName name="PanelDist_6a12_Circ_125a">#REF!</definedName>
    <definedName name="PARARRAYOS_9KV">#REF!</definedName>
    <definedName name="PD" localSheetId="0">#REF!</definedName>
    <definedName name="PD">#REF!</definedName>
    <definedName name="Peon">#REF!</definedName>
    <definedName name="Peon_1">#REF!</definedName>
    <definedName name="Peon_Colchas">[12]MO!$B$11</definedName>
    <definedName name="PEONCARP">[10]INS!#REF!</definedName>
    <definedName name="PERFIL_CUADRADO_34">[12]INSU!$B$91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>#REF!</definedName>
    <definedName name="PINO">[21]insumos!$D$295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[12]INSU!$B$103</definedName>
    <definedName name="PLANTA_ELECTRICA" localSheetId="0">#REF!</definedName>
    <definedName name="PLANTA_ELECTRICA">#REF!</definedName>
    <definedName name="plastbau" localSheetId="0">#REF!</definedName>
    <definedName name="plastbau">#REF!</definedName>
    <definedName name="PLASTICO">[12]INSU!$B$90</definedName>
    <definedName name="PLIGADORA2">[10]INS!$D$563</definedName>
    <definedName name="PLOMERO">[10]INS!#REF!</definedName>
    <definedName name="PLOMERO_SOLDADOR" localSheetId="0">#REF!</definedName>
    <definedName name="PLOMERO_SOLDADOR">#REF!</definedName>
    <definedName name="PLOMEROAYUDANTE" localSheetId="0">[10]INS!#REF!</definedName>
    <definedName name="PLOMEROAYUDANTE">[10]INS!#REF!</definedName>
    <definedName name="PLOMEROOFICIAL" localSheetId="0">[10]INS!#REF!</definedName>
    <definedName name="PLOMEROOFICIAL">[10]INS!#REF!</definedName>
    <definedName name="PLYWOOD_34_2CARAS" localSheetId="0">#REF!</definedName>
    <definedName name="PLYWOOD_34_2CARAS">#REF!</definedName>
    <definedName name="pmadera2162" localSheetId="0">[14]precios!#REF!</definedName>
    <definedName name="pmadera2162">[14]precios!#REF!</definedName>
    <definedName name="po">[22]PRESUPUESTO!$O$9:$O$236</definedName>
    <definedName name="porcentaje" localSheetId="0">#REF!*#REF!</definedName>
    <definedName name="porcentaje">#REF!*#REF!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[23]Precios!$A$4:$F$1576</definedName>
    <definedName name="PRESUPUESTO">#N/A</definedName>
    <definedName name="Print_Area_MI" localSheetId="0">#REF!</definedName>
    <definedName name="Print_Area_MI">#REF!</definedName>
    <definedName name="PUERTA_PANEL_PINO">#REF!</definedName>
    <definedName name="PUERTA_PLYWOOD">#REF!</definedName>
    <definedName name="PULIDO_Y_BRILLADO_ESCALON">#REF!</definedName>
    <definedName name="PULIDOyBRILLADO_TC">#REF!</definedName>
    <definedName name="PVCC1" localSheetId="0">'[4]Analisis Detallado'!#REF!</definedName>
    <definedName name="PVCC1">'[4]Analisis Detallado'!#REF!</definedName>
    <definedName name="PVCC1_1_2" localSheetId="0">'[4]Analisis Detallado'!#REF!</definedName>
    <definedName name="PVCC1_1_2">'[4]Analisis Detallado'!#REF!</definedName>
    <definedName name="PVCC1_1_4" localSheetId="0">'[4]Analisis Detallado'!#REF!</definedName>
    <definedName name="PVCC1_1_4">'[4]Analisis Detallado'!#REF!</definedName>
    <definedName name="PVCC1_2" localSheetId="0">'[4]Analisis Detallado'!#REF!</definedName>
    <definedName name="PVCC1_2">'[4]Analisis Detallado'!#REF!</definedName>
    <definedName name="PVCC2" localSheetId="0">'[4]Analisis Detallado'!#REF!</definedName>
    <definedName name="PVCC2">'[4]Analisis Detallado'!#REF!</definedName>
    <definedName name="PVCC2_1_2" localSheetId="0">'[4]Analisis Detallado'!#REF!</definedName>
    <definedName name="PVCC2_1_2">'[4]Analisis Detallado'!#REF!</definedName>
    <definedName name="PVCC3" localSheetId="0">'[4]Analisis Detallado'!#REF!</definedName>
    <definedName name="PVCC3">'[4]Analisis Detallado'!#REF!</definedName>
    <definedName name="PVCC3_4" localSheetId="0">'[4]Analisis Detallado'!#REF!</definedName>
    <definedName name="PVCC3_4">'[4]Analisis Detallado'!#REF!</definedName>
    <definedName name="PVCC4" localSheetId="0">'[4]Analisis Detallado'!#REF!</definedName>
    <definedName name="PVCC4">'[4]Analisis Detallado'!#REF!</definedName>
    <definedName name="PWINCHE2000K">[10]INS!$D$568</definedName>
    <definedName name="Q" localSheetId="0">#REF!</definedName>
    <definedName name="Q">#REF!</definedName>
    <definedName name="qw">[22]PRESUPUESTO!$M$10:$AH$731</definedName>
    <definedName name="qwe">[24]INSU!$D$133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>#REF!</definedName>
    <definedName name="REFERENCIA">[25]COF!$G$733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[15]M.O.!$C$12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>#REF!</definedName>
    <definedName name="TAPA_REGISTRO_HF_LIVIANA">#REF!</definedName>
    <definedName name="TAPE_3M">#REF!</definedName>
    <definedName name="TC">#REF!</definedName>
    <definedName name="TC1_" localSheetId="0">'[4]Analisis Detallado'!#REF!</definedName>
    <definedName name="TC1_">'[4]Analisis Detallado'!#REF!</definedName>
    <definedName name="TC1_1_2_" localSheetId="0">'[4]Analisis Detallado'!#REF!</definedName>
    <definedName name="TC1_1_2_">'[4]Analisis Detallado'!#REF!</definedName>
    <definedName name="TC1_1_4_" localSheetId="0">'[4]Analisis Detallado'!#REF!</definedName>
    <definedName name="TC1_1_4_">'[4]Analisis Detallado'!#REF!</definedName>
    <definedName name="TC1_2_" localSheetId="0">'[4]Analisis Detallado'!#REF!</definedName>
    <definedName name="TC1_2_">'[4]Analisis Detallado'!#REF!</definedName>
    <definedName name="TC2_" localSheetId="0">'[4]Analisis Detallado'!#REF!</definedName>
    <definedName name="TC2_">'[4]Analisis Detallado'!#REF!</definedName>
    <definedName name="TC2_1_2_" localSheetId="0">'[4]Analisis Detallado'!#REF!</definedName>
    <definedName name="TC2_1_2_">'[4]Analisis Detallado'!#REF!</definedName>
    <definedName name="TC3_" localSheetId="0">'[4]Analisis Detallado'!#REF!</definedName>
    <definedName name="TC3_">'[4]Analisis Detallado'!#REF!</definedName>
    <definedName name="TC3_4_" localSheetId="0">'[4]Analisis Detallado'!#REF!</definedName>
    <definedName name="TC3_4_">'[4]Analisis Detallado'!#REF!</definedName>
    <definedName name="TC4_" localSheetId="0">'[4]Analisis Detallado'!#REF!</definedName>
    <definedName name="TC4_">'[4]Analisis Detallado'!#REF!</definedName>
    <definedName name="TD1_1_2_" localSheetId="0">'[4]Analisis Detallado'!#REF!</definedName>
    <definedName name="TD1_1_2_">'[4]Analisis Detallado'!#REF!</definedName>
    <definedName name="TD10_" localSheetId="0">'[4]Analisis Detallado'!#REF!</definedName>
    <definedName name="TD10_">'[4]Analisis Detallado'!#REF!</definedName>
    <definedName name="TD2_" localSheetId="0">'[4]Analisis Detallado'!#REF!</definedName>
    <definedName name="TD2_">'[4]Analisis Detallado'!#REF!</definedName>
    <definedName name="TD3_" localSheetId="0">'[4]Analisis Detallado'!#REF!</definedName>
    <definedName name="TD3_">'[4]Analisis Detallado'!#REF!</definedName>
    <definedName name="TD4_" localSheetId="0">'[4]Analisis Detallado'!#REF!</definedName>
    <definedName name="TD4_">'[4]Analisis Detallado'!#REF!</definedName>
    <definedName name="TD6_" localSheetId="0">'[4]Analisis Detallado'!#REF!</definedName>
    <definedName name="TD6_">'[4]Analisis Detallado'!#REF!</definedName>
    <definedName name="TD8_" localSheetId="0">'[4]Analisis Detallado'!#REF!</definedName>
    <definedName name="TD8_">'[4]Analisis Detallado'!#REF!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FLON">#REF!</definedName>
    <definedName name="THINNER">#REF!</definedName>
    <definedName name="_xlnm.Print_Titles" localSheetId="0">'Terminacion  de  Verja Perimetr'!$A:$F,'Terminacion  de  Verja Perimetr'!$1:$10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>#REF!</definedName>
    <definedName name="Topografo">#REF!</definedName>
    <definedName name="TORNILLOS">#REF!</definedName>
    <definedName name="TORNILLOS_INODORO">#REF!</definedName>
    <definedName name="TP1_" localSheetId="0">'[4]Analisis Detallado'!#REF!</definedName>
    <definedName name="TP1_">'[4]Analisis Detallado'!#REF!</definedName>
    <definedName name="TP1_1_2_" localSheetId="0">'[4]Analisis Detallado'!#REF!</definedName>
    <definedName name="TP1_1_2_">'[4]Analisis Detallado'!#REF!</definedName>
    <definedName name="TP1_2_" localSheetId="0">'[4]Analisis Detallado'!#REF!</definedName>
    <definedName name="TP1_2_">'[4]Analisis Detallado'!#REF!</definedName>
    <definedName name="TP10_" localSheetId="0">'[4]Analisis Detallado'!#REF!</definedName>
    <definedName name="TP10_">'[4]Analisis Detallado'!#REF!</definedName>
    <definedName name="TP2_" localSheetId="0">'[4]Analisis Detallado'!#REF!</definedName>
    <definedName name="TP2_">'[4]Analisis Detallado'!#REF!</definedName>
    <definedName name="TP3_" localSheetId="0">'[4]Analisis Detallado'!#REF!</definedName>
    <definedName name="TP3_">'[4]Analisis Detallado'!#REF!</definedName>
    <definedName name="TP3_4_" localSheetId="0">'[4]Analisis Detallado'!#REF!</definedName>
    <definedName name="TP3_4_">'[4]Analisis Detallado'!#REF!</definedName>
    <definedName name="TP4_" localSheetId="0">'[4]Analisis Detallado'!#REF!</definedName>
    <definedName name="TP4_">'[4]Analisis Detallado'!#REF!</definedName>
    <definedName name="TP6_" localSheetId="0">'[4]Analisis Detallado'!#REF!</definedName>
    <definedName name="TP6_">'[4]Analisis Detallado'!#REF!</definedName>
    <definedName name="TP8_" localSheetId="0">'[4]Analisis Detallado'!#REF!</definedName>
    <definedName name="TP8_">'[4]Analisis Detallado'!#REF!</definedName>
    <definedName name="TPC3_4_" localSheetId="0">'[4]Analisis Detallado'!#REF!</definedName>
    <definedName name="TPC3_4_">'[4]Analisis Detallado'!#REF!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WST1" localSheetId="0">'[4]Analisis Detallado'!#REF!</definedName>
    <definedName name="TWST1">'[4]Analisis Detallado'!#REF!</definedName>
    <definedName name="TWST1_0" localSheetId="0">'[4]Analisis Detallado'!#REF!</definedName>
    <definedName name="TWST1_0">'[4]Analisis Detallado'!#REF!</definedName>
    <definedName name="TWST10" localSheetId="0">'[4]Analisis Detallado'!#REF!</definedName>
    <definedName name="TWST10">'[4]Analisis Detallado'!#REF!</definedName>
    <definedName name="TWST12" localSheetId="0">'[4]Analisis Detallado'!#REF!</definedName>
    <definedName name="TWST12">'[4]Analisis Detallado'!#REF!</definedName>
    <definedName name="TWST14" localSheetId="0">'[4]Analisis Detallado'!#REF!</definedName>
    <definedName name="TWST14">'[4]Analisis Detallado'!#REF!</definedName>
    <definedName name="TWST16" localSheetId="0">'[4]Analisis Detallado'!#REF!</definedName>
    <definedName name="TWST16">'[4]Analisis Detallado'!#REF!</definedName>
    <definedName name="TWST18" localSheetId="0">'[4]Analisis Detallado'!#REF!</definedName>
    <definedName name="TWST18">'[4]Analisis Detallado'!#REF!</definedName>
    <definedName name="TWST2" localSheetId="0">'[4]Analisis Detallado'!#REF!</definedName>
    <definedName name="TWST2">'[4]Analisis Detallado'!#REF!</definedName>
    <definedName name="TWST2_0" localSheetId="0">'[4]Analisis Detallado'!#REF!</definedName>
    <definedName name="TWST2_0">'[4]Analisis Detallado'!#REF!</definedName>
    <definedName name="TWST20" localSheetId="0">'[4]Analisis Detallado'!#REF!</definedName>
    <definedName name="TWST20">'[4]Analisis Detallado'!#REF!</definedName>
    <definedName name="TWST3_0" localSheetId="0">'[4]Analisis Detallado'!#REF!</definedName>
    <definedName name="TWST3_0">'[4]Analisis Detallado'!#REF!</definedName>
    <definedName name="TWST4" localSheetId="0">'[4]Analisis Detallado'!#REF!</definedName>
    <definedName name="TWST4">'[4]Analisis Detallado'!#REF!</definedName>
    <definedName name="TWST4_0" localSheetId="0">'[4]Analisis Detallado'!#REF!</definedName>
    <definedName name="TWST4_0">'[4]Analisis Detallado'!#REF!</definedName>
    <definedName name="TWST6" localSheetId="0">'[4]Analisis Detallado'!#REF!</definedName>
    <definedName name="TWST6">'[4]Analisis Detallado'!#REF!</definedName>
    <definedName name="TWST8" localSheetId="0">'[4]Analisis Detallado'!#REF!</definedName>
    <definedName name="TWST8">'[4]Analisis Detallado'!#REF!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>#REF!</definedName>
    <definedName name="UNION_PVC_PRES_34">#REF!</definedName>
    <definedName name="vaciadohormigonindustrial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>#REF!</definedName>
    <definedName name="VIOLINADO">#REF!</definedName>
    <definedName name="VUELO10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ZINC_CAL26_3x6">#REF!</definedName>
    <definedName name="ZM8H" localSheetId="0">'[4]Analisis Detallado'!#REF!</definedName>
    <definedName name="ZM8H">'[4]Analisis Detallado'!#REF!</definedName>
    <definedName name="ZOCALO_8x34" localSheetId="0">#REF!</definedName>
    <definedName name="ZOCALO_8x3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9" l="1"/>
  <c r="F27" i="29" s="1"/>
  <c r="C32" i="29"/>
  <c r="F32" i="29" s="1"/>
  <c r="C31" i="29"/>
  <c r="F31" i="29" s="1"/>
  <c r="C30" i="29"/>
  <c r="F30" i="29" s="1"/>
  <c r="C29" i="29"/>
  <c r="F29" i="29" s="1"/>
  <c r="C28" i="29"/>
  <c r="F28" i="29" s="1"/>
  <c r="C26" i="29"/>
  <c r="F26" i="29" s="1"/>
  <c r="C25" i="29"/>
  <c r="F25" i="29" s="1"/>
  <c r="C24" i="29"/>
  <c r="F24" i="29" s="1"/>
  <c r="C23" i="29"/>
  <c r="F23" i="29" s="1"/>
  <c r="F33" i="29"/>
  <c r="C19" i="29"/>
  <c r="F19" i="29" s="1"/>
  <c r="C20" i="29"/>
  <c r="C22" i="29" s="1"/>
  <c r="F22" i="29" s="1"/>
  <c r="F51" i="29"/>
  <c r="C34" i="29" l="1"/>
  <c r="F34" i="29" s="1"/>
  <c r="F20" i="29"/>
  <c r="C21" i="29"/>
  <c r="F21" i="29" s="1"/>
  <c r="F37" i="29"/>
  <c r="F35" i="29" l="1"/>
  <c r="F14" i="29" l="1"/>
  <c r="F15" i="29" l="1"/>
  <c r="F13" i="29"/>
  <c r="F16" i="29" l="1"/>
  <c r="F39" i="29" s="1"/>
  <c r="F41" i="29"/>
  <c r="F50" i="29" l="1"/>
  <c r="F46" i="29"/>
  <c r="F48" i="29"/>
  <c r="F47" i="29"/>
  <c r="F45" i="29"/>
  <c r="F44" i="29"/>
  <c r="F43" i="29"/>
  <c r="F49" i="29" l="1"/>
  <c r="F52" i="29" s="1"/>
  <c r="F54" i="29" l="1"/>
  <c r="F56" i="29" l="1"/>
  <c r="F57" i="29" s="1"/>
</calcChain>
</file>

<file path=xl/sharedStrings.xml><?xml version="1.0" encoding="utf-8"?>
<sst xmlns="http://schemas.openxmlformats.org/spreadsheetml/2006/main" count="87" uniqueCount="74">
  <si>
    <t>Unidad</t>
  </si>
  <si>
    <t>Cantidad</t>
  </si>
  <si>
    <t>GASTOS INDIRECTOS</t>
  </si>
  <si>
    <t>Dirección Técnica</t>
  </si>
  <si>
    <t>Gastos Administrativos</t>
  </si>
  <si>
    <t>Ley 6/86</t>
  </si>
  <si>
    <t>TOTAL GENERAL</t>
  </si>
  <si>
    <t>No</t>
  </si>
  <si>
    <t>P.U. (RD$)</t>
  </si>
  <si>
    <t>Valor (RD$)</t>
  </si>
  <si>
    <t>SUB - TOTAL GENERAL RD$</t>
  </si>
  <si>
    <t>TOTAL GASTOS INDIRECTOS</t>
  </si>
  <si>
    <t>TOTAL A CONTRATAR RD$</t>
  </si>
  <si>
    <t>M³</t>
  </si>
  <si>
    <t>M²</t>
  </si>
  <si>
    <t>P.A</t>
  </si>
  <si>
    <t>Transporte de Materiales y Equipos</t>
  </si>
  <si>
    <t>Imprevistos</t>
  </si>
  <si>
    <t>DIRECCION DE OBRAS PUBLICAS MUNICIPALES</t>
  </si>
  <si>
    <t>ML</t>
  </si>
  <si>
    <t xml:space="preserve">AYUNTAMIENTO MUNICIPAL  </t>
  </si>
  <si>
    <t>SAN CRISTOBAL</t>
  </si>
  <si>
    <t>ITBIS en base a Dirección Técnica</t>
  </si>
  <si>
    <t>Preliminares</t>
  </si>
  <si>
    <t>Replanteo</t>
  </si>
  <si>
    <t>P.A.</t>
  </si>
  <si>
    <t>Caseta de Materiales</t>
  </si>
  <si>
    <t xml:space="preserve">Nota 1: </t>
  </si>
  <si>
    <t>Nota 2:</t>
  </si>
  <si>
    <t>m2</t>
  </si>
  <si>
    <t>ml</t>
  </si>
  <si>
    <t>Pa</t>
  </si>
  <si>
    <t>Seguros, Póliza y Fianzas</t>
  </si>
  <si>
    <t>Supervisión</t>
  </si>
  <si>
    <t>La Partida Seguros, Pólizas y Fianzas será pagada previa presentación de Factura.</t>
  </si>
  <si>
    <t>Descripción</t>
  </si>
  <si>
    <t>Ud.</t>
  </si>
  <si>
    <t>Volumetría realizada por:                                                                        Revisada Por:</t>
  </si>
  <si>
    <t>__________________________________</t>
  </si>
  <si>
    <t>Ing. Relyn  Ant.  De  la  paz.</t>
  </si>
  <si>
    <t>Ing.  Luis  Mariano   Pérez.</t>
  </si>
  <si>
    <t>Supervisor de Obras  Públicas,AMSC.</t>
  </si>
  <si>
    <t>Director de  Obras  Públicas,AMSC.</t>
  </si>
  <si>
    <t>La Partida de Imprevistos será autorizada por decisión de esta Dirección (Ingeniería y/o Despacho del Alcalde).</t>
  </si>
  <si>
    <t>Provincia</t>
  </si>
  <si>
    <t>San   Cristóbal  R.D.</t>
  </si>
  <si>
    <t>p2</t>
  </si>
  <si>
    <t>Presupuesto</t>
  </si>
  <si>
    <t>Fecha: 15/02/2021</t>
  </si>
  <si>
    <t>Excavación de verja perimetral nueva  0.85  mts.</t>
  </si>
  <si>
    <t xml:space="preserve">Relleno de Reposición Producto de Excavación </t>
  </si>
  <si>
    <t>Bote de Material Inservible esp=1.15</t>
  </si>
  <si>
    <t>Muro de bloques de 6" BNP 3/8"@0.20m</t>
  </si>
  <si>
    <t>Muro de bloques de 6" SNP 3/8"@0.20m  h=1.00  mts.</t>
  </si>
  <si>
    <t>Careteo en Vigas</t>
  </si>
  <si>
    <t>Pañete en Muros y Vigas</t>
  </si>
  <si>
    <t xml:space="preserve">Malla ciclónica de 6´   Inc. Palometas,3L Alam. De púas.) </t>
  </si>
  <si>
    <t>Zapata de columnas (0.80x0.80), e=0.25m, (Ø 3/8"@  (0.20  x 0.20)m.</t>
  </si>
  <si>
    <t>Pintura en muros y vigas.</t>
  </si>
  <si>
    <t>Presupuesto  Participativo</t>
  </si>
  <si>
    <t>Verja  Perimetral  con  Malla  Ciclónica.</t>
  </si>
  <si>
    <t>Hormigón Armado en Zapata de Muro (0.45x0.25 m) 3@3/8" estr. 3/8 H.A.</t>
  </si>
  <si>
    <t>Hormigón Armado Viga de amarre (0.15x0.20) Q=4.09 qqs/M</t>
  </si>
  <si>
    <t>Suministro  y  confección  de  puertas  de  acceso  principal  en  mallas. 1.50  mts.</t>
  </si>
  <si>
    <t>Limpieza  Final.</t>
  </si>
  <si>
    <t>Limpieza  de  área  de  trabajo.</t>
  </si>
  <si>
    <t>Codia.</t>
  </si>
  <si>
    <t>Letrero Identificación de Obra</t>
  </si>
  <si>
    <t>Mts.</t>
  </si>
  <si>
    <t>Construcción  de  Verja  Perimetral  Sector  Los  Molinas.</t>
  </si>
  <si>
    <t>Ubicación  : Sector   Los  Molinas.</t>
  </si>
  <si>
    <t>Columnas (0.25x0.25)m, Q=3.89qq/M³, (6Ø1/2", est.Ø3/8"@0.20m)   unidades., H = 2.50  mts. (SNP).</t>
  </si>
  <si>
    <t>Mochetas  y  cantos.</t>
  </si>
  <si>
    <t>Fumigación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</si>
</sst>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;[Red]#,##0.00"/>
    <numFmt numFmtId="167" formatCode="#."/>
    <numFmt numFmtId="168" formatCode="0.0"/>
    <numFmt numFmtId="169" formatCode="_([$€-2]* #,##0.00_);_([$€-2]* \(#,##0.00\);_([$€-2]* &quot;-&quot;??_)"/>
    <numFmt numFmtId="170" formatCode="_-[$€-2]* #,##0.00_-;\-[$€-2]* #,##0.00_-;_-[$€-2]* &quot;-&quot;??_-"/>
    <numFmt numFmtId="171" formatCode="_-* #,##0.00\ [$€]_-;\-* #,##0.00\ [$€]_-;_-* &quot;-&quot;??\ [$€]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0.00_)"/>
    <numFmt numFmtId="175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name val="Courier"/>
      <family val="3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3" tint="0.39997558519241921"/>
      <name val="Times New Roman"/>
      <family val="1"/>
    </font>
    <font>
      <sz val="9"/>
      <color theme="3" tint="-0.249977111117893"/>
      <name val="Times New Roman"/>
      <family val="1"/>
    </font>
    <font>
      <b/>
      <sz val="12"/>
      <color theme="3" tint="-0.249977111117893"/>
      <name val="Times New Roman"/>
      <family val="1"/>
    </font>
    <font>
      <sz val="12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</borders>
  <cellStyleXfs count="149">
    <xf numFmtId="0" fontId="0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7" fontId="14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0" fontId="2" fillId="0" borderId="0"/>
    <xf numFmtId="9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0" fontId="20" fillId="18" borderId="2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9" fillId="17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5" fillId="9" borderId="0" applyNumberFormat="0" applyBorder="0" applyAlignment="0" applyProtection="0"/>
    <xf numFmtId="0" fontId="16" fillId="0" borderId="0"/>
    <xf numFmtId="174" fontId="26" fillId="0" borderId="0"/>
    <xf numFmtId="0" fontId="2" fillId="0" borderId="0"/>
    <xf numFmtId="0" fontId="2" fillId="0" borderId="0"/>
    <xf numFmtId="0" fontId="2" fillId="0" borderId="0"/>
    <xf numFmtId="39" fontId="13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18" borderId="6" applyNumberFormat="0" applyAlignment="0" applyProtection="0"/>
    <xf numFmtId="0" fontId="28" fillId="18" borderId="6" applyNumberFormat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18" borderId="6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 vertical="top"/>
    </xf>
    <xf numFmtId="166" fontId="12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4" fontId="0" fillId="0" borderId="0" xfId="0" applyNumberFormat="1"/>
    <xf numFmtId="4" fontId="0" fillId="0" borderId="0" xfId="0" applyNumberFormat="1" applyFill="1" applyBorder="1"/>
    <xf numFmtId="4" fontId="0" fillId="2" borderId="0" xfId="0" applyNumberFormat="1" applyFill="1" applyBorder="1"/>
    <xf numFmtId="0" fontId="5" fillId="0" borderId="0" xfId="0" applyFont="1" applyAlignment="1">
      <alignment horizontal="center" vertical="top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168" fontId="10" fillId="0" borderId="8" xfId="0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left" vertical="top" wrapText="1"/>
    </xf>
    <xf numFmtId="4" fontId="10" fillId="0" borderId="9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center" wrapText="1"/>
    </xf>
    <xf numFmtId="166" fontId="4" fillId="0" borderId="10" xfId="112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 vertical="top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0" fontId="4" fillId="0" borderId="9" xfId="0" applyNumberFormat="1" applyFont="1" applyBorder="1" applyAlignment="1">
      <alignment horizontal="right"/>
    </xf>
    <xf numFmtId="0" fontId="4" fillId="0" borderId="9" xfId="0" applyFont="1" applyBorder="1"/>
    <xf numFmtId="0" fontId="3" fillId="0" borderId="9" xfId="0" applyFont="1" applyBorder="1"/>
    <xf numFmtId="0" fontId="3" fillId="0" borderId="0" xfId="0" applyFont="1" applyFill="1" applyBorder="1" applyAlignment="1">
      <alignment wrapText="1"/>
    </xf>
    <xf numFmtId="165" fontId="4" fillId="0" borderId="0" xfId="147" applyFont="1" applyAlignment="1"/>
    <xf numFmtId="4" fontId="10" fillId="3" borderId="9" xfId="0" applyNumberFormat="1" applyFont="1" applyFill="1" applyBorder="1" applyAlignment="1">
      <alignment horizontal="right" vertical="center" wrapText="1"/>
    </xf>
    <xf numFmtId="4" fontId="0" fillId="3" borderId="9" xfId="0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168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 wrapText="1"/>
    </xf>
    <xf numFmtId="0" fontId="0" fillId="0" borderId="1" xfId="0" applyBorder="1"/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2" fontId="7" fillId="19" borderId="18" xfId="0" applyNumberFormat="1" applyFont="1" applyFill="1" applyBorder="1" applyAlignment="1">
      <alignment horizontal="center" vertical="top"/>
    </xf>
    <xf numFmtId="0" fontId="7" fillId="19" borderId="19" xfId="0" applyFont="1" applyFill="1" applyBorder="1" applyAlignment="1">
      <alignment horizontal="center" vertical="center" wrapText="1"/>
    </xf>
    <xf numFmtId="4" fontId="7" fillId="19" borderId="19" xfId="0" applyNumberFormat="1" applyFont="1" applyFill="1" applyBorder="1" applyAlignment="1">
      <alignment horizontal="center" vertical="center"/>
    </xf>
    <xf numFmtId="4" fontId="7" fillId="19" borderId="19" xfId="0" applyNumberFormat="1" applyFont="1" applyFill="1" applyBorder="1" applyAlignment="1">
      <alignment horizontal="right" vertical="center"/>
    </xf>
    <xf numFmtId="4" fontId="7" fillId="19" borderId="20" xfId="0" applyNumberFormat="1" applyFont="1" applyFill="1" applyBorder="1" applyAlignment="1">
      <alignment horizontal="right" vertical="center"/>
    </xf>
    <xf numFmtId="2" fontId="11" fillId="3" borderId="21" xfId="0" applyNumberFormat="1" applyFont="1" applyFill="1" applyBorder="1" applyAlignment="1">
      <alignment horizontal="center" vertical="top"/>
    </xf>
    <xf numFmtId="0" fontId="11" fillId="3" borderId="22" xfId="0" applyFont="1" applyFill="1" applyBorder="1" applyAlignment="1">
      <alignment horizontal="left" vertical="top"/>
    </xf>
    <xf numFmtId="166" fontId="3" fillId="3" borderId="22" xfId="112" applyNumberFormat="1" applyFont="1" applyFill="1" applyBorder="1" applyAlignment="1">
      <alignment horizontal="right" vertical="center"/>
    </xf>
    <xf numFmtId="166" fontId="3" fillId="3" borderId="22" xfId="0" applyNumberFormat="1" applyFont="1" applyFill="1" applyBorder="1" applyAlignment="1">
      <alignment horizontal="center" vertical="center"/>
    </xf>
    <xf numFmtId="166" fontId="3" fillId="3" borderId="22" xfId="112" applyNumberFormat="1" applyFont="1" applyFill="1" applyBorder="1" applyAlignment="1">
      <alignment horizontal="center" vertical="center"/>
    </xf>
    <xf numFmtId="4" fontId="9" fillId="3" borderId="23" xfId="0" applyNumberFormat="1" applyFont="1" applyFill="1" applyBorder="1" applyAlignment="1">
      <alignment horizontal="right" vertical="center"/>
    </xf>
    <xf numFmtId="168" fontId="10" fillId="3" borderId="11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 wrapText="1"/>
    </xf>
    <xf numFmtId="4" fontId="10" fillId="3" borderId="12" xfId="0" applyNumberFormat="1" applyFont="1" applyFill="1" applyBorder="1" applyAlignment="1">
      <alignment horizontal="right" vertical="center" wrapText="1"/>
    </xf>
    <xf numFmtId="0" fontId="10" fillId="3" borderId="12" xfId="0" applyFont="1" applyFill="1" applyBorder="1" applyAlignment="1">
      <alignment horizontal="center" vertical="center" wrapText="1"/>
    </xf>
    <xf numFmtId="4" fontId="0" fillId="3" borderId="12" xfId="0" applyNumberFormat="1" applyFont="1" applyFill="1" applyBorder="1" applyAlignment="1">
      <alignment vertical="center"/>
    </xf>
    <xf numFmtId="4" fontId="4" fillId="3" borderId="13" xfId="11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center" wrapText="1"/>
    </xf>
    <xf numFmtId="4" fontId="5" fillId="3" borderId="9" xfId="0" applyNumberFormat="1" applyFont="1" applyFill="1" applyBorder="1" applyAlignment="1">
      <alignment horizontal="right" vertical="center"/>
    </xf>
    <xf numFmtId="4" fontId="5" fillId="3" borderId="9" xfId="0" applyNumberFormat="1" applyFont="1" applyFill="1" applyBorder="1" applyAlignment="1">
      <alignment horizontal="center" vertical="center"/>
    </xf>
    <xf numFmtId="168" fontId="5" fillId="3" borderId="8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top"/>
    </xf>
    <xf numFmtId="0" fontId="3" fillId="2" borderId="9" xfId="0" applyFont="1" applyFill="1" applyBorder="1"/>
    <xf numFmtId="10" fontId="4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>
      <alignment horizontal="right"/>
    </xf>
    <xf numFmtId="168" fontId="10" fillId="3" borderId="14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center" wrapText="1"/>
    </xf>
    <xf numFmtId="4" fontId="10" fillId="3" borderId="15" xfId="0" applyNumberFormat="1" applyFont="1" applyFill="1" applyBorder="1" applyAlignment="1">
      <alignment horizontal="right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vertical="center"/>
    </xf>
    <xf numFmtId="4" fontId="4" fillId="3" borderId="16" xfId="112" applyNumberFormat="1" applyFont="1" applyFill="1" applyBorder="1" applyAlignment="1">
      <alignment horizontal="right" vertical="center"/>
    </xf>
    <xf numFmtId="4" fontId="4" fillId="20" borderId="16" xfId="112" applyNumberFormat="1" applyFont="1" applyFill="1" applyBorder="1" applyAlignment="1">
      <alignment horizontal="right" vertical="center"/>
    </xf>
    <xf numFmtId="2" fontId="11" fillId="20" borderId="8" xfId="0" applyNumberFormat="1" applyFont="1" applyFill="1" applyBorder="1" applyAlignment="1">
      <alignment horizontal="center" vertical="top"/>
    </xf>
    <xf numFmtId="0" fontId="11" fillId="20" borderId="9" xfId="0" applyFont="1" applyFill="1" applyBorder="1" applyAlignment="1">
      <alignment horizontal="left" vertical="top"/>
    </xf>
    <xf numFmtId="166" fontId="3" fillId="20" borderId="9" xfId="112" applyNumberFormat="1" applyFont="1" applyFill="1" applyBorder="1" applyAlignment="1">
      <alignment horizontal="right" vertical="center"/>
    </xf>
    <xf numFmtId="166" fontId="3" fillId="20" borderId="9" xfId="0" applyNumberFormat="1" applyFont="1" applyFill="1" applyBorder="1" applyAlignment="1">
      <alignment horizontal="center" vertical="center"/>
    </xf>
    <xf numFmtId="166" fontId="3" fillId="20" borderId="9" xfId="112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11" fillId="20" borderId="8" xfId="0" applyNumberFormat="1" applyFont="1" applyFill="1" applyBorder="1" applyAlignment="1">
      <alignment horizontal="center" vertical="center"/>
    </xf>
    <xf numFmtId="4" fontId="11" fillId="20" borderId="9" xfId="0" applyNumberFormat="1" applyFont="1" applyFill="1" applyBorder="1" applyAlignment="1">
      <alignment horizontal="left" vertical="top" wrapText="1"/>
    </xf>
    <xf numFmtId="4" fontId="34" fillId="20" borderId="9" xfId="0" applyNumberFormat="1" applyFont="1" applyFill="1" applyBorder="1" applyAlignment="1">
      <alignment horizontal="right" vertical="center"/>
    </xf>
    <xf numFmtId="4" fontId="34" fillId="20" borderId="9" xfId="0" applyNumberFormat="1" applyFont="1" applyFill="1" applyBorder="1" applyAlignment="1">
      <alignment horizontal="center" vertical="center"/>
    </xf>
    <xf numFmtId="0" fontId="10" fillId="20" borderId="15" xfId="0" applyFont="1" applyFill="1" applyBorder="1" applyAlignment="1">
      <alignment horizontal="left" vertical="center" wrapText="1"/>
    </xf>
    <xf numFmtId="4" fontId="10" fillId="20" borderId="15" xfId="0" applyNumberFormat="1" applyFont="1" applyFill="1" applyBorder="1" applyAlignment="1">
      <alignment horizontal="right" vertical="center" wrapText="1"/>
    </xf>
    <xf numFmtId="0" fontId="10" fillId="20" borderId="15" xfId="0" applyFont="1" applyFill="1" applyBorder="1" applyAlignment="1">
      <alignment horizontal="center" vertical="center" wrapText="1"/>
    </xf>
    <xf numFmtId="4" fontId="0" fillId="20" borderId="15" xfId="0" applyNumberFormat="1" applyFont="1" applyFill="1" applyBorder="1" applyAlignment="1">
      <alignment vertical="center"/>
    </xf>
    <xf numFmtId="0" fontId="36" fillId="0" borderId="24" xfId="0" applyFont="1" applyFill="1" applyBorder="1" applyAlignment="1">
      <alignment vertical="center"/>
    </xf>
    <xf numFmtId="0" fontId="37" fillId="0" borderId="9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4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left" vertical="center"/>
    </xf>
    <xf numFmtId="175" fontId="36" fillId="0" borderId="9" xfId="148" applyNumberFormat="1" applyFont="1" applyFill="1" applyBorder="1" applyAlignment="1">
      <alignment horizontal="center" vertical="center"/>
    </xf>
    <xf numFmtId="10" fontId="36" fillId="0" borderId="9" xfId="148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vertical="center" wrapText="1"/>
    </xf>
    <xf numFmtId="4" fontId="36" fillId="0" borderId="9" xfId="148" applyNumberFormat="1" applyFont="1" applyFill="1" applyBorder="1" applyAlignment="1">
      <alignment horizontal="center" vertical="center"/>
    </xf>
    <xf numFmtId="4" fontId="36" fillId="0" borderId="9" xfId="0" applyNumberFormat="1" applyFont="1" applyFill="1" applyBorder="1" applyAlignment="1">
      <alignment horizontal="center" vertical="center"/>
    </xf>
    <xf numFmtId="4" fontId="32" fillId="0" borderId="9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/>
    <xf numFmtId="4" fontId="4" fillId="0" borderId="9" xfId="0" applyNumberFormat="1" applyFont="1" applyBorder="1"/>
    <xf numFmtId="4" fontId="36" fillId="0" borderId="25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3" fillId="0" borderId="0" xfId="0" applyFont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6" fontId="4" fillId="20" borderId="10" xfId="112" applyNumberFormat="1" applyFont="1" applyFill="1" applyBorder="1" applyAlignment="1">
      <alignment horizontal="right" vertical="center"/>
    </xf>
    <xf numFmtId="166" fontId="4" fillId="3" borderId="10" xfId="112" applyNumberFormat="1" applyFont="1" applyFill="1" applyBorder="1" applyAlignment="1">
      <alignment horizontal="right" vertical="center"/>
    </xf>
  </cellXfs>
  <cellStyles count="149"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2 2" xfId="28"/>
    <cellStyle name="20% - Énfasis3 2" xfId="29"/>
    <cellStyle name="20% - Énfasis4 2" xfId="30"/>
    <cellStyle name="20% - Énfasis5 2" xfId="31"/>
    <cellStyle name="20% - Énfasis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Énfasis1 2" xfId="45"/>
    <cellStyle name="40% - Énfasis2 2" xfId="46"/>
    <cellStyle name="40% - Énfasis3 2" xfId="47"/>
    <cellStyle name="40% - Énfasis4 2" xfId="48"/>
    <cellStyle name="40% - Énfasis5 2" xfId="49"/>
    <cellStyle name="40% - Énfasis6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Énfasis1 2" xfId="63"/>
    <cellStyle name="60% - Énfasis2 2" xfId="64"/>
    <cellStyle name="60% - Énfasis3 2" xfId="65"/>
    <cellStyle name="60% - Énfasis4 2" xfId="66"/>
    <cellStyle name="60% - Énfasis5 2" xfId="67"/>
    <cellStyle name="60% - Énfasis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álculo 2" xfId="85"/>
    <cellStyle name="Comma 2" xfId="86"/>
    <cellStyle name="Comma 3" xfId="87"/>
    <cellStyle name="Comma 4" xfId="88"/>
    <cellStyle name="Énfasis1 2" xfId="89"/>
    <cellStyle name="Énfasis2 2" xfId="90"/>
    <cellStyle name="Énfasis3 2" xfId="91"/>
    <cellStyle name="Énfasis4 2" xfId="92"/>
    <cellStyle name="Énfasis5 2" xfId="93"/>
    <cellStyle name="Énfasis6 2" xfId="94"/>
    <cellStyle name="Euro" xfId="95"/>
    <cellStyle name="Euro 2" xfId="96"/>
    <cellStyle name="Euro 3" xfId="97"/>
    <cellStyle name="Explanatory Text" xfId="98"/>
    <cellStyle name="Explanatory Text 2" xfId="99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Incorrecto 2" xfId="106"/>
    <cellStyle name="Millares" xfId="147" builtinId="3"/>
    <cellStyle name="Millares 12 2" xfId="146"/>
    <cellStyle name="Millares 2" xfId="3"/>
    <cellStyle name="Millares 2 2" xfId="107"/>
    <cellStyle name="Millares 3" xfId="5"/>
    <cellStyle name="Millares 3 2" xfId="108"/>
    <cellStyle name="Millares 4" xfId="109"/>
    <cellStyle name="Millares 4 2" xfId="110"/>
    <cellStyle name="Millares 5" xfId="111"/>
    <cellStyle name="Millares 6" xfId="112"/>
    <cellStyle name="Millares 7" xfId="144"/>
    <cellStyle name="Moneda 2" xfId="113"/>
    <cellStyle name="Neutral 2" xfId="114"/>
    <cellStyle name="No-definido" xfId="115"/>
    <cellStyle name="Normal" xfId="0" builtinId="0"/>
    <cellStyle name="Normal - Style1" xfId="116"/>
    <cellStyle name="Normal 2" xfId="1"/>
    <cellStyle name="Normal 2 2" xfId="4"/>
    <cellStyle name="Normal 2 2 2" xfId="117"/>
    <cellStyle name="Normal 2 3" xfId="13"/>
    <cellStyle name="Normal 2_07-09 presupu..." xfId="118"/>
    <cellStyle name="Normal 3" xfId="2"/>
    <cellStyle name="Normal 3 2" xfId="119"/>
    <cellStyle name="Normal 3 3" xfId="120"/>
    <cellStyle name="Normal 4" xfId="121"/>
    <cellStyle name="Normal 4 2" xfId="122"/>
    <cellStyle name="Normal 4 3 2" xfId="145"/>
    <cellStyle name="Normal 5" xfId="123"/>
    <cellStyle name="Normal 6" xfId="124"/>
    <cellStyle name="Normal 7" xfId="125"/>
    <cellStyle name="Normal 8" xfId="126"/>
    <cellStyle name="Normal 9" xfId="127"/>
    <cellStyle name="Output" xfId="128"/>
    <cellStyle name="Output 2" xfId="129"/>
    <cellStyle name="Percent 2" xfId="130"/>
    <cellStyle name="Percent 3" xfId="131"/>
    <cellStyle name="Porcentaje" xfId="148" builtinId="5"/>
    <cellStyle name="Porcentual 2" xfId="14"/>
    <cellStyle name="Porcentual 3" xfId="132"/>
    <cellStyle name="Porcentual 3 2" xfId="133"/>
    <cellStyle name="Porcentual 4 2" xfId="134"/>
    <cellStyle name="Salida 2" xfId="135"/>
    <cellStyle name="Texto explicativo 2" xfId="136"/>
    <cellStyle name="Title" xfId="137"/>
    <cellStyle name="Title 2" xfId="138"/>
    <cellStyle name="Título 1 2" xfId="139"/>
    <cellStyle name="Título 2 2" xfId="140"/>
    <cellStyle name="Título 3 2" xfId="141"/>
    <cellStyle name="Título 4" xfId="142"/>
    <cellStyle name="Total 2" xfId="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444776</xdr:colOff>
      <xdr:row>1</xdr:row>
      <xdr:rowOff>200028</xdr:rowOff>
    </xdr:from>
    <xdr:to>
      <xdr:col>1</xdr:col>
      <xdr:colOff>704850</xdr:colOff>
      <xdr:row>4</xdr:row>
      <xdr:rowOff>152401</xdr:rowOff>
    </xdr:to>
    <xdr:pic>
      <xdr:nvPicPr>
        <xdr:cNvPr id="2" name="7 Imagen" descr="multiuso en el parque Héctor García Godoy-Model, VALL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4776" y="390528"/>
          <a:ext cx="726799" cy="628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vita/c/Mis%20Documentos/PRES.%20ELABORADOS%202009/ZONA%20VI/157-09%20TERMINACION%20AC.%20VICENTILL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lvita/c/Documents%20and%20Settings/CLAUDIA/Mis%20documentos/TRABAJO%20CLAUDIA/analisis%20seopc/Copia%20de%20Analisis%20PARA%20PRESUPUESTO%20OBRAS%20PUBLICA%20df%20ener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os01/Mis%20Documentos%20(Costos)/ADDENDAS%20ABRIL%202004/143-04%20%20ADDENDA%20NO.%201%20AC.%20%20EL%20LIM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b-02/D/PROYECTO%20TERMINACION%20SOFTBALL%20COJPD/CUBICACION/CUBICACION-NUEVA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a/c/backup%20costos%2003/RECLAMACIONES%202005/ZONA%20II/Documents%20and%20Settings/CLAUDIA/Mis%20documentos/TRABAJO%20CLAUDIA/Garibaldy%20Bautista%20(actualizaciones)/analisis%20el%20pino%20junumuc&#2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CBRIAN/D/My%20Documents/Documentos%20En%20Uso/Resort%20Bahia%20Estela%20Caribe/My%20Documents/Brian's%20Documents/RESIDENCIAL%20APARTAMENTOS/ROMANA%20DEL%20OESTE/Plaza%20Columbus/WINPROJ/Cespedes/Fiesta/Fiesta%20Area%20de%20Espectacu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:/Documents%20and%20Settings/CLAUDIA/Mis%20documentos/TRABAJO%20CLAUDIA/Garibaldy%20Bautista%20(actualizaciones)/analisis%20el%20pino%20junumuc&#2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b-02/D/Documents%20and%20Settings/FRED/Mis%20documentos/ARCHIVOS%20PERSONALES/FRED/FRANCISCO/PRESUPUESTO%20MELLIZAS_2_NIVELES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CAF873\Copia%20de%20Analisis%20PARA%20PRESUPUESTO%20OBRAS%20PUBLICA%20df%20enero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rian/c/Mis%20Documentos/Mis%20archivos%20recibidos/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:/Users/Digecoom/Downloads/DATOS%20JOSE%20MENA/PARQUE2/DOTOS%20ARQ.%20BAEZ/RESIDENCIAL%20SAN%20CRISTOB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PCBRIAN/D/My%20Documents/Documentos%20En%20Uso/Escuelas%20Publicas/Escuelas%20Armenteros%20Tony%20Hernandez/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Usuarios/Documents%20and%20Settings/Administrator/My%20Documents/PROYECTOS/STAND%20BY/CLUB%20DE%20PLAYA/Documents%20and%20Settings/Milton%20MARTINEZ/Escritorio/PRESUPUESTOS/ANALISIS%20COSTOS%20MOC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lvita/c/backup%20costos%2003/RECLAMACIONES%202006/ZONA%20III/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b-02/D/PROYECTO%20TERMINACION%20SOFTBALL%20COJPD/CUBICACION/TRABAJOS/Transfer/Costos/Proyectos/Galerias/pres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:/PROYECTO/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:/MIS%20DOCUMENTOS/PROYECTO%20TERMINACION%20SOFTBALL%20COJPD/PRESUPUESTO%20MODIFICADO/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DE6145C\superestructu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digecoom.gob.do/Users/Digecoom/Downloads/PRESUPUESTO%20ESTACION%20DE%20BOMB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RIAN/C/BASE%20DATOS%20PARA%20ANALISIS/BASE%20DATOS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:/Documents%20and%20Settings/CLAUDIA/Mis%20documentos/TRABAJO%20CLAUDIA/analisis%20seopc/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lvita/c/Documents%20and%20Settings/CLAUDIA/Mis%20documentos/TRABAJO%20CLAUDIA/Garibaldy%20Bautista%20(actualizaciones)/garibaldy%20bautista/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149C810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01 (2)"/>
      <sheetName val="MOV TIERRA"/>
      <sheetName val="presupuesto"/>
      <sheetName val="Analisis 2008"/>
      <sheetName val=" MOVIMIENTO DE TIERRA EQUIPO"/>
      <sheetName val="Módulo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de seis niveles"/>
      <sheetName val="Precios Alzados"/>
      <sheetName val="Materiales"/>
      <sheetName val="Mano de Obra"/>
      <sheetName val="Herramientas"/>
      <sheetName val="Resumen Analisis"/>
      <sheetName val="Analisis Detallado"/>
      <sheetName val="RESIDENCIAL SAN CRISTOB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RTIDAS"/>
      <sheetName val="analisis "/>
      <sheetName val="insumos"/>
    </sheetNames>
    <sheetDataSet>
      <sheetData sheetId="0"/>
      <sheetData sheetId="1"/>
      <sheetData sheetId="2"/>
      <sheetData sheetId="3">
        <row r="295">
          <cell r="D295">
            <v>17.8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H.A."/>
    </sheetNames>
    <sheetDataSet>
      <sheetData sheetId="0" refreshError="1">
        <row r="16">
          <cell r="H16">
            <v>1.18</v>
          </cell>
        </row>
        <row r="41">
          <cell r="H41">
            <v>1.18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 CIVIL"/>
      <sheetName val="Estación de Bombero"/>
      <sheetName val="Edificio de seis niveles"/>
      <sheetName val="Precios Alzados"/>
      <sheetName val="GRONOGRAMA"/>
      <sheetName val="Materiales"/>
      <sheetName val="Mano de Obra"/>
      <sheetName val="Herramientas"/>
      <sheetName val="Resumen Analisis"/>
      <sheetName val="Analisis Detal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H.A."/>
    </sheetNames>
    <sheetDataSet>
      <sheetData sheetId="0" refreshError="1">
        <row r="16">
          <cell r="H16">
            <v>1.18</v>
          </cell>
        </row>
        <row r="41">
          <cell r="H41">
            <v>1.18</v>
          </cell>
        </row>
        <row r="73">
          <cell r="H73">
            <v>9.44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view="pageBreakPreview" topLeftCell="A4" zoomScaleNormal="85" zoomScaleSheetLayoutView="100" workbookViewId="0">
      <selection activeCell="H17" sqref="H17"/>
    </sheetView>
  </sheetViews>
  <sheetFormatPr baseColWidth="10" defaultRowHeight="15" x14ac:dyDescent="0.25"/>
  <cols>
    <col min="1" max="1" width="7" style="10" customWidth="1"/>
    <col min="2" max="2" width="59" style="7" customWidth="1"/>
    <col min="3" max="3" width="8.85546875" style="8" bestFit="1" customWidth="1"/>
    <col min="4" max="4" width="6.7109375" style="6" bestFit="1" customWidth="1"/>
    <col min="5" max="5" width="10.42578125" style="8" bestFit="1" customWidth="1"/>
    <col min="6" max="6" width="18.28515625" style="8" customWidth="1"/>
    <col min="7" max="7" width="15.42578125" customWidth="1"/>
    <col min="8" max="8" width="11.85546875" bestFit="1" customWidth="1"/>
    <col min="9" max="9" width="11.7109375" bestFit="1" customWidth="1"/>
    <col min="10" max="10" width="11.7109375" style="12" bestFit="1" customWidth="1"/>
    <col min="256" max="256" width="8" customWidth="1"/>
    <col min="257" max="257" width="52.42578125" customWidth="1"/>
    <col min="258" max="258" width="9.28515625" customWidth="1"/>
    <col min="259" max="259" width="7.140625" customWidth="1"/>
    <col min="260" max="260" width="11.42578125" customWidth="1"/>
    <col min="261" max="261" width="12.42578125" customWidth="1"/>
    <col min="262" max="262" width="13.42578125" customWidth="1"/>
    <col min="512" max="512" width="8" customWidth="1"/>
    <col min="513" max="513" width="52.42578125" customWidth="1"/>
    <col min="514" max="514" width="9.28515625" customWidth="1"/>
    <col min="515" max="515" width="7.140625" customWidth="1"/>
    <col min="516" max="516" width="11.42578125" customWidth="1"/>
    <col min="517" max="517" width="12.42578125" customWidth="1"/>
    <col min="518" max="518" width="13.42578125" customWidth="1"/>
    <col min="768" max="768" width="8" customWidth="1"/>
    <col min="769" max="769" width="52.42578125" customWidth="1"/>
    <col min="770" max="770" width="9.28515625" customWidth="1"/>
    <col min="771" max="771" width="7.140625" customWidth="1"/>
    <col min="772" max="772" width="11.42578125" customWidth="1"/>
    <col min="773" max="773" width="12.42578125" customWidth="1"/>
    <col min="774" max="774" width="13.42578125" customWidth="1"/>
    <col min="1024" max="1024" width="8" customWidth="1"/>
    <col min="1025" max="1025" width="52.42578125" customWidth="1"/>
    <col min="1026" max="1026" width="9.28515625" customWidth="1"/>
    <col min="1027" max="1027" width="7.140625" customWidth="1"/>
    <col min="1028" max="1028" width="11.42578125" customWidth="1"/>
    <col min="1029" max="1029" width="12.42578125" customWidth="1"/>
    <col min="1030" max="1030" width="13.42578125" customWidth="1"/>
    <col min="1280" max="1280" width="8" customWidth="1"/>
    <col min="1281" max="1281" width="52.42578125" customWidth="1"/>
    <col min="1282" max="1282" width="9.28515625" customWidth="1"/>
    <col min="1283" max="1283" width="7.140625" customWidth="1"/>
    <col min="1284" max="1284" width="11.42578125" customWidth="1"/>
    <col min="1285" max="1285" width="12.42578125" customWidth="1"/>
    <col min="1286" max="1286" width="13.42578125" customWidth="1"/>
    <col min="1536" max="1536" width="8" customWidth="1"/>
    <col min="1537" max="1537" width="52.42578125" customWidth="1"/>
    <col min="1538" max="1538" width="9.28515625" customWidth="1"/>
    <col min="1539" max="1539" width="7.140625" customWidth="1"/>
    <col min="1540" max="1540" width="11.42578125" customWidth="1"/>
    <col min="1541" max="1541" width="12.42578125" customWidth="1"/>
    <col min="1542" max="1542" width="13.42578125" customWidth="1"/>
    <col min="1792" max="1792" width="8" customWidth="1"/>
    <col min="1793" max="1793" width="52.42578125" customWidth="1"/>
    <col min="1794" max="1794" width="9.28515625" customWidth="1"/>
    <col min="1795" max="1795" width="7.140625" customWidth="1"/>
    <col min="1796" max="1796" width="11.42578125" customWidth="1"/>
    <col min="1797" max="1797" width="12.42578125" customWidth="1"/>
    <col min="1798" max="1798" width="13.42578125" customWidth="1"/>
    <col min="2048" max="2048" width="8" customWidth="1"/>
    <col min="2049" max="2049" width="52.42578125" customWidth="1"/>
    <col min="2050" max="2050" width="9.28515625" customWidth="1"/>
    <col min="2051" max="2051" width="7.140625" customWidth="1"/>
    <col min="2052" max="2052" width="11.42578125" customWidth="1"/>
    <col min="2053" max="2053" width="12.42578125" customWidth="1"/>
    <col min="2054" max="2054" width="13.42578125" customWidth="1"/>
    <col min="2304" max="2304" width="8" customWidth="1"/>
    <col min="2305" max="2305" width="52.42578125" customWidth="1"/>
    <col min="2306" max="2306" width="9.28515625" customWidth="1"/>
    <col min="2307" max="2307" width="7.140625" customWidth="1"/>
    <col min="2308" max="2308" width="11.42578125" customWidth="1"/>
    <col min="2309" max="2309" width="12.42578125" customWidth="1"/>
    <col min="2310" max="2310" width="13.42578125" customWidth="1"/>
    <col min="2560" max="2560" width="8" customWidth="1"/>
    <col min="2561" max="2561" width="52.42578125" customWidth="1"/>
    <col min="2562" max="2562" width="9.28515625" customWidth="1"/>
    <col min="2563" max="2563" width="7.140625" customWidth="1"/>
    <col min="2564" max="2564" width="11.42578125" customWidth="1"/>
    <col min="2565" max="2565" width="12.42578125" customWidth="1"/>
    <col min="2566" max="2566" width="13.42578125" customWidth="1"/>
    <col min="2816" max="2816" width="8" customWidth="1"/>
    <col min="2817" max="2817" width="52.42578125" customWidth="1"/>
    <col min="2818" max="2818" width="9.28515625" customWidth="1"/>
    <col min="2819" max="2819" width="7.140625" customWidth="1"/>
    <col min="2820" max="2820" width="11.42578125" customWidth="1"/>
    <col min="2821" max="2821" width="12.42578125" customWidth="1"/>
    <col min="2822" max="2822" width="13.42578125" customWidth="1"/>
    <col min="3072" max="3072" width="8" customWidth="1"/>
    <col min="3073" max="3073" width="52.42578125" customWidth="1"/>
    <col min="3074" max="3074" width="9.28515625" customWidth="1"/>
    <col min="3075" max="3075" width="7.140625" customWidth="1"/>
    <col min="3076" max="3076" width="11.42578125" customWidth="1"/>
    <col min="3077" max="3077" width="12.42578125" customWidth="1"/>
    <col min="3078" max="3078" width="13.42578125" customWidth="1"/>
    <col min="3328" max="3328" width="8" customWidth="1"/>
    <col min="3329" max="3329" width="52.42578125" customWidth="1"/>
    <col min="3330" max="3330" width="9.28515625" customWidth="1"/>
    <col min="3331" max="3331" width="7.140625" customWidth="1"/>
    <col min="3332" max="3332" width="11.42578125" customWidth="1"/>
    <col min="3333" max="3333" width="12.42578125" customWidth="1"/>
    <col min="3334" max="3334" width="13.42578125" customWidth="1"/>
    <col min="3584" max="3584" width="8" customWidth="1"/>
    <col min="3585" max="3585" width="52.42578125" customWidth="1"/>
    <col min="3586" max="3586" width="9.28515625" customWidth="1"/>
    <col min="3587" max="3587" width="7.140625" customWidth="1"/>
    <col min="3588" max="3588" width="11.42578125" customWidth="1"/>
    <col min="3589" max="3589" width="12.42578125" customWidth="1"/>
    <col min="3590" max="3590" width="13.42578125" customWidth="1"/>
    <col min="3840" max="3840" width="8" customWidth="1"/>
    <col min="3841" max="3841" width="52.42578125" customWidth="1"/>
    <col min="3842" max="3842" width="9.28515625" customWidth="1"/>
    <col min="3843" max="3843" width="7.140625" customWidth="1"/>
    <col min="3844" max="3844" width="11.42578125" customWidth="1"/>
    <col min="3845" max="3845" width="12.42578125" customWidth="1"/>
    <col min="3846" max="3846" width="13.42578125" customWidth="1"/>
    <col min="4096" max="4096" width="8" customWidth="1"/>
    <col min="4097" max="4097" width="52.42578125" customWidth="1"/>
    <col min="4098" max="4098" width="9.28515625" customWidth="1"/>
    <col min="4099" max="4099" width="7.140625" customWidth="1"/>
    <col min="4100" max="4100" width="11.42578125" customWidth="1"/>
    <col min="4101" max="4101" width="12.42578125" customWidth="1"/>
    <col min="4102" max="4102" width="13.42578125" customWidth="1"/>
    <col min="4352" max="4352" width="8" customWidth="1"/>
    <col min="4353" max="4353" width="52.42578125" customWidth="1"/>
    <col min="4354" max="4354" width="9.28515625" customWidth="1"/>
    <col min="4355" max="4355" width="7.140625" customWidth="1"/>
    <col min="4356" max="4356" width="11.42578125" customWidth="1"/>
    <col min="4357" max="4357" width="12.42578125" customWidth="1"/>
    <col min="4358" max="4358" width="13.42578125" customWidth="1"/>
    <col min="4608" max="4608" width="8" customWidth="1"/>
    <col min="4609" max="4609" width="52.42578125" customWidth="1"/>
    <col min="4610" max="4610" width="9.28515625" customWidth="1"/>
    <col min="4611" max="4611" width="7.140625" customWidth="1"/>
    <col min="4612" max="4612" width="11.42578125" customWidth="1"/>
    <col min="4613" max="4613" width="12.42578125" customWidth="1"/>
    <col min="4614" max="4614" width="13.42578125" customWidth="1"/>
    <col min="4864" max="4864" width="8" customWidth="1"/>
    <col min="4865" max="4865" width="52.42578125" customWidth="1"/>
    <col min="4866" max="4866" width="9.28515625" customWidth="1"/>
    <col min="4867" max="4867" width="7.140625" customWidth="1"/>
    <col min="4868" max="4868" width="11.42578125" customWidth="1"/>
    <col min="4869" max="4869" width="12.42578125" customWidth="1"/>
    <col min="4870" max="4870" width="13.42578125" customWidth="1"/>
    <col min="5120" max="5120" width="8" customWidth="1"/>
    <col min="5121" max="5121" width="52.42578125" customWidth="1"/>
    <col min="5122" max="5122" width="9.28515625" customWidth="1"/>
    <col min="5123" max="5123" width="7.140625" customWidth="1"/>
    <col min="5124" max="5124" width="11.42578125" customWidth="1"/>
    <col min="5125" max="5125" width="12.42578125" customWidth="1"/>
    <col min="5126" max="5126" width="13.42578125" customWidth="1"/>
    <col min="5376" max="5376" width="8" customWidth="1"/>
    <col min="5377" max="5377" width="52.42578125" customWidth="1"/>
    <col min="5378" max="5378" width="9.28515625" customWidth="1"/>
    <col min="5379" max="5379" width="7.140625" customWidth="1"/>
    <col min="5380" max="5380" width="11.42578125" customWidth="1"/>
    <col min="5381" max="5381" width="12.42578125" customWidth="1"/>
    <col min="5382" max="5382" width="13.42578125" customWidth="1"/>
    <col min="5632" max="5632" width="8" customWidth="1"/>
    <col min="5633" max="5633" width="52.42578125" customWidth="1"/>
    <col min="5634" max="5634" width="9.28515625" customWidth="1"/>
    <col min="5635" max="5635" width="7.140625" customWidth="1"/>
    <col min="5636" max="5636" width="11.42578125" customWidth="1"/>
    <col min="5637" max="5637" width="12.42578125" customWidth="1"/>
    <col min="5638" max="5638" width="13.42578125" customWidth="1"/>
    <col min="5888" max="5888" width="8" customWidth="1"/>
    <col min="5889" max="5889" width="52.42578125" customWidth="1"/>
    <col min="5890" max="5890" width="9.28515625" customWidth="1"/>
    <col min="5891" max="5891" width="7.140625" customWidth="1"/>
    <col min="5892" max="5892" width="11.42578125" customWidth="1"/>
    <col min="5893" max="5893" width="12.42578125" customWidth="1"/>
    <col min="5894" max="5894" width="13.42578125" customWidth="1"/>
    <col min="6144" max="6144" width="8" customWidth="1"/>
    <col min="6145" max="6145" width="52.42578125" customWidth="1"/>
    <col min="6146" max="6146" width="9.28515625" customWidth="1"/>
    <col min="6147" max="6147" width="7.140625" customWidth="1"/>
    <col min="6148" max="6148" width="11.42578125" customWidth="1"/>
    <col min="6149" max="6149" width="12.42578125" customWidth="1"/>
    <col min="6150" max="6150" width="13.42578125" customWidth="1"/>
    <col min="6400" max="6400" width="8" customWidth="1"/>
    <col min="6401" max="6401" width="52.42578125" customWidth="1"/>
    <col min="6402" max="6402" width="9.28515625" customWidth="1"/>
    <col min="6403" max="6403" width="7.140625" customWidth="1"/>
    <col min="6404" max="6404" width="11.42578125" customWidth="1"/>
    <col min="6405" max="6405" width="12.42578125" customWidth="1"/>
    <col min="6406" max="6406" width="13.42578125" customWidth="1"/>
    <col min="6656" max="6656" width="8" customWidth="1"/>
    <col min="6657" max="6657" width="52.42578125" customWidth="1"/>
    <col min="6658" max="6658" width="9.28515625" customWidth="1"/>
    <col min="6659" max="6659" width="7.140625" customWidth="1"/>
    <col min="6660" max="6660" width="11.42578125" customWidth="1"/>
    <col min="6661" max="6661" width="12.42578125" customWidth="1"/>
    <col min="6662" max="6662" width="13.42578125" customWidth="1"/>
    <col min="6912" max="6912" width="8" customWidth="1"/>
    <col min="6913" max="6913" width="52.42578125" customWidth="1"/>
    <col min="6914" max="6914" width="9.28515625" customWidth="1"/>
    <col min="6915" max="6915" width="7.140625" customWidth="1"/>
    <col min="6916" max="6916" width="11.42578125" customWidth="1"/>
    <col min="6917" max="6917" width="12.42578125" customWidth="1"/>
    <col min="6918" max="6918" width="13.42578125" customWidth="1"/>
    <col min="7168" max="7168" width="8" customWidth="1"/>
    <col min="7169" max="7169" width="52.42578125" customWidth="1"/>
    <col min="7170" max="7170" width="9.28515625" customWidth="1"/>
    <col min="7171" max="7171" width="7.140625" customWidth="1"/>
    <col min="7172" max="7172" width="11.42578125" customWidth="1"/>
    <col min="7173" max="7173" width="12.42578125" customWidth="1"/>
    <col min="7174" max="7174" width="13.42578125" customWidth="1"/>
    <col min="7424" max="7424" width="8" customWidth="1"/>
    <col min="7425" max="7425" width="52.42578125" customWidth="1"/>
    <col min="7426" max="7426" width="9.28515625" customWidth="1"/>
    <col min="7427" max="7427" width="7.140625" customWidth="1"/>
    <col min="7428" max="7428" width="11.42578125" customWidth="1"/>
    <col min="7429" max="7429" width="12.42578125" customWidth="1"/>
    <col min="7430" max="7430" width="13.42578125" customWidth="1"/>
    <col min="7680" max="7680" width="8" customWidth="1"/>
    <col min="7681" max="7681" width="52.42578125" customWidth="1"/>
    <col min="7682" max="7682" width="9.28515625" customWidth="1"/>
    <col min="7683" max="7683" width="7.140625" customWidth="1"/>
    <col min="7684" max="7684" width="11.42578125" customWidth="1"/>
    <col min="7685" max="7685" width="12.42578125" customWidth="1"/>
    <col min="7686" max="7686" width="13.42578125" customWidth="1"/>
    <col min="7936" max="7936" width="8" customWidth="1"/>
    <col min="7937" max="7937" width="52.42578125" customWidth="1"/>
    <col min="7938" max="7938" width="9.28515625" customWidth="1"/>
    <col min="7939" max="7939" width="7.140625" customWidth="1"/>
    <col min="7940" max="7940" width="11.42578125" customWidth="1"/>
    <col min="7941" max="7941" width="12.42578125" customWidth="1"/>
    <col min="7942" max="7942" width="13.42578125" customWidth="1"/>
    <col min="8192" max="8192" width="8" customWidth="1"/>
    <col min="8193" max="8193" width="52.42578125" customWidth="1"/>
    <col min="8194" max="8194" width="9.28515625" customWidth="1"/>
    <col min="8195" max="8195" width="7.140625" customWidth="1"/>
    <col min="8196" max="8196" width="11.42578125" customWidth="1"/>
    <col min="8197" max="8197" width="12.42578125" customWidth="1"/>
    <col min="8198" max="8198" width="13.42578125" customWidth="1"/>
    <col min="8448" max="8448" width="8" customWidth="1"/>
    <col min="8449" max="8449" width="52.42578125" customWidth="1"/>
    <col min="8450" max="8450" width="9.28515625" customWidth="1"/>
    <col min="8451" max="8451" width="7.140625" customWidth="1"/>
    <col min="8452" max="8452" width="11.42578125" customWidth="1"/>
    <col min="8453" max="8453" width="12.42578125" customWidth="1"/>
    <col min="8454" max="8454" width="13.42578125" customWidth="1"/>
    <col min="8704" max="8704" width="8" customWidth="1"/>
    <col min="8705" max="8705" width="52.42578125" customWidth="1"/>
    <col min="8706" max="8706" width="9.28515625" customWidth="1"/>
    <col min="8707" max="8707" width="7.140625" customWidth="1"/>
    <col min="8708" max="8708" width="11.42578125" customWidth="1"/>
    <col min="8709" max="8709" width="12.42578125" customWidth="1"/>
    <col min="8710" max="8710" width="13.42578125" customWidth="1"/>
    <col min="8960" max="8960" width="8" customWidth="1"/>
    <col min="8961" max="8961" width="52.42578125" customWidth="1"/>
    <col min="8962" max="8962" width="9.28515625" customWidth="1"/>
    <col min="8963" max="8963" width="7.140625" customWidth="1"/>
    <col min="8964" max="8964" width="11.42578125" customWidth="1"/>
    <col min="8965" max="8965" width="12.42578125" customWidth="1"/>
    <col min="8966" max="8966" width="13.42578125" customWidth="1"/>
    <col min="9216" max="9216" width="8" customWidth="1"/>
    <col min="9217" max="9217" width="52.42578125" customWidth="1"/>
    <col min="9218" max="9218" width="9.28515625" customWidth="1"/>
    <col min="9219" max="9219" width="7.140625" customWidth="1"/>
    <col min="9220" max="9220" width="11.42578125" customWidth="1"/>
    <col min="9221" max="9221" width="12.42578125" customWidth="1"/>
    <col min="9222" max="9222" width="13.42578125" customWidth="1"/>
    <col min="9472" max="9472" width="8" customWidth="1"/>
    <col min="9473" max="9473" width="52.42578125" customWidth="1"/>
    <col min="9474" max="9474" width="9.28515625" customWidth="1"/>
    <col min="9475" max="9475" width="7.140625" customWidth="1"/>
    <col min="9476" max="9476" width="11.42578125" customWidth="1"/>
    <col min="9477" max="9477" width="12.42578125" customWidth="1"/>
    <col min="9478" max="9478" width="13.42578125" customWidth="1"/>
    <col min="9728" max="9728" width="8" customWidth="1"/>
    <col min="9729" max="9729" width="52.42578125" customWidth="1"/>
    <col min="9730" max="9730" width="9.28515625" customWidth="1"/>
    <col min="9731" max="9731" width="7.140625" customWidth="1"/>
    <col min="9732" max="9732" width="11.42578125" customWidth="1"/>
    <col min="9733" max="9733" width="12.42578125" customWidth="1"/>
    <col min="9734" max="9734" width="13.42578125" customWidth="1"/>
    <col min="9984" max="9984" width="8" customWidth="1"/>
    <col min="9985" max="9985" width="52.42578125" customWidth="1"/>
    <col min="9986" max="9986" width="9.28515625" customWidth="1"/>
    <col min="9987" max="9987" width="7.140625" customWidth="1"/>
    <col min="9988" max="9988" width="11.42578125" customWidth="1"/>
    <col min="9989" max="9989" width="12.42578125" customWidth="1"/>
    <col min="9990" max="9990" width="13.42578125" customWidth="1"/>
    <col min="10240" max="10240" width="8" customWidth="1"/>
    <col min="10241" max="10241" width="52.42578125" customWidth="1"/>
    <col min="10242" max="10242" width="9.28515625" customWidth="1"/>
    <col min="10243" max="10243" width="7.140625" customWidth="1"/>
    <col min="10244" max="10244" width="11.42578125" customWidth="1"/>
    <col min="10245" max="10245" width="12.42578125" customWidth="1"/>
    <col min="10246" max="10246" width="13.42578125" customWidth="1"/>
    <col min="10496" max="10496" width="8" customWidth="1"/>
    <col min="10497" max="10497" width="52.42578125" customWidth="1"/>
    <col min="10498" max="10498" width="9.28515625" customWidth="1"/>
    <col min="10499" max="10499" width="7.140625" customWidth="1"/>
    <col min="10500" max="10500" width="11.42578125" customWidth="1"/>
    <col min="10501" max="10501" width="12.42578125" customWidth="1"/>
    <col min="10502" max="10502" width="13.42578125" customWidth="1"/>
    <col min="10752" max="10752" width="8" customWidth="1"/>
    <col min="10753" max="10753" width="52.42578125" customWidth="1"/>
    <col min="10754" max="10754" width="9.28515625" customWidth="1"/>
    <col min="10755" max="10755" width="7.140625" customWidth="1"/>
    <col min="10756" max="10756" width="11.42578125" customWidth="1"/>
    <col min="10757" max="10757" width="12.42578125" customWidth="1"/>
    <col min="10758" max="10758" width="13.42578125" customWidth="1"/>
    <col min="11008" max="11008" width="8" customWidth="1"/>
    <col min="11009" max="11009" width="52.42578125" customWidth="1"/>
    <col min="11010" max="11010" width="9.28515625" customWidth="1"/>
    <col min="11011" max="11011" width="7.140625" customWidth="1"/>
    <col min="11012" max="11012" width="11.42578125" customWidth="1"/>
    <col min="11013" max="11013" width="12.42578125" customWidth="1"/>
    <col min="11014" max="11014" width="13.42578125" customWidth="1"/>
    <col min="11264" max="11264" width="8" customWidth="1"/>
    <col min="11265" max="11265" width="52.42578125" customWidth="1"/>
    <col min="11266" max="11266" width="9.28515625" customWidth="1"/>
    <col min="11267" max="11267" width="7.140625" customWidth="1"/>
    <col min="11268" max="11268" width="11.42578125" customWidth="1"/>
    <col min="11269" max="11269" width="12.42578125" customWidth="1"/>
    <col min="11270" max="11270" width="13.42578125" customWidth="1"/>
    <col min="11520" max="11520" width="8" customWidth="1"/>
    <col min="11521" max="11521" width="52.42578125" customWidth="1"/>
    <col min="11522" max="11522" width="9.28515625" customWidth="1"/>
    <col min="11523" max="11523" width="7.140625" customWidth="1"/>
    <col min="11524" max="11524" width="11.42578125" customWidth="1"/>
    <col min="11525" max="11525" width="12.42578125" customWidth="1"/>
    <col min="11526" max="11526" width="13.42578125" customWidth="1"/>
    <col min="11776" max="11776" width="8" customWidth="1"/>
    <col min="11777" max="11777" width="52.42578125" customWidth="1"/>
    <col min="11778" max="11778" width="9.28515625" customWidth="1"/>
    <col min="11779" max="11779" width="7.140625" customWidth="1"/>
    <col min="11780" max="11780" width="11.42578125" customWidth="1"/>
    <col min="11781" max="11781" width="12.42578125" customWidth="1"/>
    <col min="11782" max="11782" width="13.42578125" customWidth="1"/>
    <col min="12032" max="12032" width="8" customWidth="1"/>
    <col min="12033" max="12033" width="52.42578125" customWidth="1"/>
    <col min="12034" max="12034" width="9.28515625" customWidth="1"/>
    <col min="12035" max="12035" width="7.140625" customWidth="1"/>
    <col min="12036" max="12036" width="11.42578125" customWidth="1"/>
    <col min="12037" max="12037" width="12.42578125" customWidth="1"/>
    <col min="12038" max="12038" width="13.42578125" customWidth="1"/>
    <col min="12288" max="12288" width="8" customWidth="1"/>
    <col min="12289" max="12289" width="52.42578125" customWidth="1"/>
    <col min="12290" max="12290" width="9.28515625" customWidth="1"/>
    <col min="12291" max="12291" width="7.140625" customWidth="1"/>
    <col min="12292" max="12292" width="11.42578125" customWidth="1"/>
    <col min="12293" max="12293" width="12.42578125" customWidth="1"/>
    <col min="12294" max="12294" width="13.42578125" customWidth="1"/>
    <col min="12544" max="12544" width="8" customWidth="1"/>
    <col min="12545" max="12545" width="52.42578125" customWidth="1"/>
    <col min="12546" max="12546" width="9.28515625" customWidth="1"/>
    <col min="12547" max="12547" width="7.140625" customWidth="1"/>
    <col min="12548" max="12548" width="11.42578125" customWidth="1"/>
    <col min="12549" max="12549" width="12.42578125" customWidth="1"/>
    <col min="12550" max="12550" width="13.42578125" customWidth="1"/>
    <col min="12800" max="12800" width="8" customWidth="1"/>
    <col min="12801" max="12801" width="52.42578125" customWidth="1"/>
    <col min="12802" max="12802" width="9.28515625" customWidth="1"/>
    <col min="12803" max="12803" width="7.140625" customWidth="1"/>
    <col min="12804" max="12804" width="11.42578125" customWidth="1"/>
    <col min="12805" max="12805" width="12.42578125" customWidth="1"/>
    <col min="12806" max="12806" width="13.42578125" customWidth="1"/>
    <col min="13056" max="13056" width="8" customWidth="1"/>
    <col min="13057" max="13057" width="52.42578125" customWidth="1"/>
    <col min="13058" max="13058" width="9.28515625" customWidth="1"/>
    <col min="13059" max="13059" width="7.140625" customWidth="1"/>
    <col min="13060" max="13060" width="11.42578125" customWidth="1"/>
    <col min="13061" max="13061" width="12.42578125" customWidth="1"/>
    <col min="13062" max="13062" width="13.42578125" customWidth="1"/>
    <col min="13312" max="13312" width="8" customWidth="1"/>
    <col min="13313" max="13313" width="52.42578125" customWidth="1"/>
    <col min="13314" max="13314" width="9.28515625" customWidth="1"/>
    <col min="13315" max="13315" width="7.140625" customWidth="1"/>
    <col min="13316" max="13316" width="11.42578125" customWidth="1"/>
    <col min="13317" max="13317" width="12.42578125" customWidth="1"/>
    <col min="13318" max="13318" width="13.42578125" customWidth="1"/>
    <col min="13568" max="13568" width="8" customWidth="1"/>
    <col min="13569" max="13569" width="52.42578125" customWidth="1"/>
    <col min="13570" max="13570" width="9.28515625" customWidth="1"/>
    <col min="13571" max="13571" width="7.140625" customWidth="1"/>
    <col min="13572" max="13572" width="11.42578125" customWidth="1"/>
    <col min="13573" max="13573" width="12.42578125" customWidth="1"/>
    <col min="13574" max="13574" width="13.42578125" customWidth="1"/>
    <col min="13824" max="13824" width="8" customWidth="1"/>
    <col min="13825" max="13825" width="52.42578125" customWidth="1"/>
    <col min="13826" max="13826" width="9.28515625" customWidth="1"/>
    <col min="13827" max="13827" width="7.140625" customWidth="1"/>
    <col min="13828" max="13828" width="11.42578125" customWidth="1"/>
    <col min="13829" max="13829" width="12.42578125" customWidth="1"/>
    <col min="13830" max="13830" width="13.42578125" customWidth="1"/>
    <col min="14080" max="14080" width="8" customWidth="1"/>
    <col min="14081" max="14081" width="52.42578125" customWidth="1"/>
    <col min="14082" max="14082" width="9.28515625" customWidth="1"/>
    <col min="14083" max="14083" width="7.140625" customWidth="1"/>
    <col min="14084" max="14084" width="11.42578125" customWidth="1"/>
    <col min="14085" max="14085" width="12.42578125" customWidth="1"/>
    <col min="14086" max="14086" width="13.42578125" customWidth="1"/>
    <col min="14336" max="14336" width="8" customWidth="1"/>
    <col min="14337" max="14337" width="52.42578125" customWidth="1"/>
    <col min="14338" max="14338" width="9.28515625" customWidth="1"/>
    <col min="14339" max="14339" width="7.140625" customWidth="1"/>
    <col min="14340" max="14340" width="11.42578125" customWidth="1"/>
    <col min="14341" max="14341" width="12.42578125" customWidth="1"/>
    <col min="14342" max="14342" width="13.42578125" customWidth="1"/>
    <col min="14592" max="14592" width="8" customWidth="1"/>
    <col min="14593" max="14593" width="52.42578125" customWidth="1"/>
    <col min="14594" max="14594" width="9.28515625" customWidth="1"/>
    <col min="14595" max="14595" width="7.140625" customWidth="1"/>
    <col min="14596" max="14596" width="11.42578125" customWidth="1"/>
    <col min="14597" max="14597" width="12.42578125" customWidth="1"/>
    <col min="14598" max="14598" width="13.42578125" customWidth="1"/>
    <col min="14848" max="14848" width="8" customWidth="1"/>
    <col min="14849" max="14849" width="52.42578125" customWidth="1"/>
    <col min="14850" max="14850" width="9.28515625" customWidth="1"/>
    <col min="14851" max="14851" width="7.140625" customWidth="1"/>
    <col min="14852" max="14852" width="11.42578125" customWidth="1"/>
    <col min="14853" max="14853" width="12.42578125" customWidth="1"/>
    <col min="14854" max="14854" width="13.42578125" customWidth="1"/>
    <col min="15104" max="15104" width="8" customWidth="1"/>
    <col min="15105" max="15105" width="52.42578125" customWidth="1"/>
    <col min="15106" max="15106" width="9.28515625" customWidth="1"/>
    <col min="15107" max="15107" width="7.140625" customWidth="1"/>
    <col min="15108" max="15108" width="11.42578125" customWidth="1"/>
    <col min="15109" max="15109" width="12.42578125" customWidth="1"/>
    <col min="15110" max="15110" width="13.42578125" customWidth="1"/>
    <col min="15360" max="15360" width="8" customWidth="1"/>
    <col min="15361" max="15361" width="52.42578125" customWidth="1"/>
    <col min="15362" max="15362" width="9.28515625" customWidth="1"/>
    <col min="15363" max="15363" width="7.140625" customWidth="1"/>
    <col min="15364" max="15364" width="11.42578125" customWidth="1"/>
    <col min="15365" max="15365" width="12.42578125" customWidth="1"/>
    <col min="15366" max="15366" width="13.42578125" customWidth="1"/>
    <col min="15616" max="15616" width="8" customWidth="1"/>
    <col min="15617" max="15617" width="52.42578125" customWidth="1"/>
    <col min="15618" max="15618" width="9.28515625" customWidth="1"/>
    <col min="15619" max="15619" width="7.140625" customWidth="1"/>
    <col min="15620" max="15620" width="11.42578125" customWidth="1"/>
    <col min="15621" max="15621" width="12.42578125" customWidth="1"/>
    <col min="15622" max="15622" width="13.42578125" customWidth="1"/>
    <col min="15872" max="15872" width="8" customWidth="1"/>
    <col min="15873" max="15873" width="52.42578125" customWidth="1"/>
    <col min="15874" max="15874" width="9.28515625" customWidth="1"/>
    <col min="15875" max="15875" width="7.140625" customWidth="1"/>
    <col min="15876" max="15876" width="11.42578125" customWidth="1"/>
    <col min="15877" max="15877" width="12.42578125" customWidth="1"/>
    <col min="15878" max="15878" width="13.42578125" customWidth="1"/>
    <col min="16128" max="16128" width="8" customWidth="1"/>
    <col min="16129" max="16129" width="52.42578125" customWidth="1"/>
    <col min="16130" max="16130" width="9.28515625" customWidth="1"/>
    <col min="16131" max="16131" width="7.140625" customWidth="1"/>
    <col min="16132" max="16132" width="11.42578125" customWidth="1"/>
    <col min="16133" max="16133" width="12.42578125" customWidth="1"/>
    <col min="16134" max="16134" width="13.42578125" customWidth="1"/>
  </cols>
  <sheetData>
    <row r="1" spans="1:10" s="1" customFormat="1" x14ac:dyDescent="0.25">
      <c r="A1" s="9"/>
      <c r="B1" s="3"/>
      <c r="C1" s="4"/>
      <c r="D1" s="5"/>
      <c r="E1" s="4"/>
      <c r="F1" s="4"/>
      <c r="J1" s="13"/>
    </row>
    <row r="2" spans="1:10" s="1" customFormat="1" ht="18.75" x14ac:dyDescent="0.3">
      <c r="A2" s="127" t="s">
        <v>20</v>
      </c>
      <c r="B2" s="127"/>
      <c r="C2" s="127"/>
      <c r="D2" s="127"/>
      <c r="E2" s="127"/>
      <c r="F2" s="127"/>
      <c r="J2" s="13"/>
    </row>
    <row r="3" spans="1:10" s="1" customFormat="1" ht="18.75" x14ac:dyDescent="0.3">
      <c r="A3" s="128" t="s">
        <v>21</v>
      </c>
      <c r="B3" s="128"/>
      <c r="C3" s="128"/>
      <c r="D3" s="128"/>
      <c r="E3" s="128"/>
      <c r="F3" s="128"/>
      <c r="J3" s="13"/>
    </row>
    <row r="4" spans="1:10" s="1" customFormat="1" ht="15.75" x14ac:dyDescent="0.25">
      <c r="A4" s="129" t="s">
        <v>18</v>
      </c>
      <c r="B4" s="129"/>
      <c r="C4" s="129"/>
      <c r="D4" s="129"/>
      <c r="E4" s="129"/>
      <c r="F4" s="129"/>
      <c r="J4" s="13"/>
    </row>
    <row r="5" spans="1:10" s="1" customFormat="1" ht="15.75" x14ac:dyDescent="0.25">
      <c r="A5" s="116" t="s">
        <v>59</v>
      </c>
      <c r="B5" s="116"/>
      <c r="C5" s="116"/>
      <c r="D5" s="116"/>
      <c r="E5" s="116"/>
      <c r="F5" s="116"/>
      <c r="J5" s="13"/>
    </row>
    <row r="6" spans="1:10" s="1" customFormat="1" ht="15.75" x14ac:dyDescent="0.25">
      <c r="A6" s="46"/>
      <c r="B6" s="46"/>
      <c r="C6" s="46"/>
      <c r="D6" s="46"/>
      <c r="E6" s="46"/>
      <c r="F6" s="46"/>
      <c r="J6" s="13"/>
    </row>
    <row r="7" spans="1:10" s="1" customFormat="1" ht="17.25" customHeight="1" x14ac:dyDescent="0.25">
      <c r="A7" s="66" t="s">
        <v>47</v>
      </c>
      <c r="B7" s="66" t="s">
        <v>69</v>
      </c>
      <c r="C7" s="66"/>
      <c r="D7" s="66"/>
      <c r="E7" s="66"/>
      <c r="F7" s="66"/>
      <c r="J7" s="13"/>
    </row>
    <row r="8" spans="1:10" s="1" customFormat="1" ht="15.75" customHeight="1" x14ac:dyDescent="0.25">
      <c r="A8" s="130" t="s">
        <v>70</v>
      </c>
      <c r="B8" s="130"/>
      <c r="C8" s="32"/>
      <c r="D8" s="32"/>
      <c r="E8" s="131"/>
      <c r="F8" s="131"/>
      <c r="J8" s="13"/>
    </row>
    <row r="9" spans="1:10" s="1" customFormat="1" ht="15.75" customHeight="1" thickBot="1" x14ac:dyDescent="0.3">
      <c r="A9" s="47" t="s">
        <v>44</v>
      </c>
      <c r="B9" s="47" t="s">
        <v>45</v>
      </c>
      <c r="C9" s="48"/>
      <c r="D9" s="48"/>
      <c r="E9" s="126" t="s">
        <v>48</v>
      </c>
      <c r="F9" s="126"/>
      <c r="J9" s="13"/>
    </row>
    <row r="10" spans="1:10" s="2" customFormat="1" ht="16.5" thickTop="1" thickBot="1" x14ac:dyDescent="0.3">
      <c r="A10" s="49" t="s">
        <v>7</v>
      </c>
      <c r="B10" s="50" t="s">
        <v>35</v>
      </c>
      <c r="C10" s="51" t="s">
        <v>1</v>
      </c>
      <c r="D10" s="51" t="s">
        <v>0</v>
      </c>
      <c r="E10" s="52" t="s">
        <v>8</v>
      </c>
      <c r="F10" s="53" t="s">
        <v>9</v>
      </c>
      <c r="J10" s="14"/>
    </row>
    <row r="11" spans="1:10" s="2" customFormat="1" ht="15.75" x14ac:dyDescent="0.25">
      <c r="A11" s="54"/>
      <c r="B11" s="55"/>
      <c r="C11" s="56"/>
      <c r="D11" s="57"/>
      <c r="E11" s="58"/>
      <c r="F11" s="59"/>
      <c r="J11" s="14"/>
    </row>
    <row r="12" spans="1:10" s="2" customFormat="1" ht="15.75" x14ac:dyDescent="0.25">
      <c r="A12" s="85">
        <v>1</v>
      </c>
      <c r="B12" s="86" t="s">
        <v>23</v>
      </c>
      <c r="C12" s="87"/>
      <c r="D12" s="88"/>
      <c r="E12" s="89"/>
      <c r="F12" s="90"/>
      <c r="J12" s="14"/>
    </row>
    <row r="13" spans="1:10" s="2" customFormat="1" ht="15.75" x14ac:dyDescent="0.25">
      <c r="A13" s="21">
        <v>1.1000000000000001</v>
      </c>
      <c r="B13" s="22" t="s">
        <v>73</v>
      </c>
      <c r="C13" s="23">
        <v>1</v>
      </c>
      <c r="D13" s="24" t="s">
        <v>25</v>
      </c>
      <c r="E13" s="23"/>
      <c r="F13" s="25">
        <f>C13*E13</f>
        <v>0</v>
      </c>
      <c r="G13" s="14"/>
      <c r="H13" s="14"/>
      <c r="J13" s="14"/>
    </row>
    <row r="14" spans="1:10" s="2" customFormat="1" ht="15.75" x14ac:dyDescent="0.25">
      <c r="A14" s="21">
        <v>1.2</v>
      </c>
      <c r="B14" s="22" t="s">
        <v>65</v>
      </c>
      <c r="C14" s="23">
        <v>1</v>
      </c>
      <c r="D14" s="24" t="s">
        <v>25</v>
      </c>
      <c r="E14" s="23"/>
      <c r="F14" s="25">
        <f t="shared" ref="F14:F15" si="0">C14*E14</f>
        <v>0</v>
      </c>
      <c r="G14" s="14"/>
      <c r="H14" s="14"/>
      <c r="J14" s="14"/>
    </row>
    <row r="15" spans="1:10" s="2" customFormat="1" ht="15.75" x14ac:dyDescent="0.25">
      <c r="A15" s="21">
        <v>1.3</v>
      </c>
      <c r="B15" s="22" t="s">
        <v>26</v>
      </c>
      <c r="C15" s="23">
        <v>1</v>
      </c>
      <c r="D15" s="24" t="s">
        <v>36</v>
      </c>
      <c r="E15" s="23"/>
      <c r="F15" s="25">
        <f t="shared" si="0"/>
        <v>0</v>
      </c>
      <c r="G15" s="14"/>
      <c r="H15" s="14"/>
      <c r="J15" s="14"/>
    </row>
    <row r="16" spans="1:10" ht="15.75" x14ac:dyDescent="0.25">
      <c r="A16" s="37"/>
      <c r="B16" s="38"/>
      <c r="C16" s="34"/>
      <c r="D16" s="36"/>
      <c r="E16" s="35"/>
      <c r="F16" s="132">
        <f>SUM(F13:F15)</f>
        <v>0</v>
      </c>
    </row>
    <row r="17" spans="1:8" ht="15.75" x14ac:dyDescent="0.25">
      <c r="A17" s="37"/>
      <c r="B17" s="38"/>
      <c r="C17" s="34"/>
      <c r="D17" s="36"/>
      <c r="E17" s="35"/>
      <c r="F17" s="133"/>
    </row>
    <row r="18" spans="1:8" ht="15.75" x14ac:dyDescent="0.25">
      <c r="A18" s="91">
        <v>2</v>
      </c>
      <c r="B18" s="92" t="s">
        <v>60</v>
      </c>
      <c r="C18" s="93">
        <v>133.86000000000001</v>
      </c>
      <c r="D18" s="94" t="s">
        <v>68</v>
      </c>
      <c r="E18" s="93"/>
      <c r="F18" s="132"/>
    </row>
    <row r="19" spans="1:8" ht="15.75" x14ac:dyDescent="0.25">
      <c r="A19" s="70">
        <v>1</v>
      </c>
      <c r="B19" s="67" t="s">
        <v>24</v>
      </c>
      <c r="C19" s="68">
        <f>C18</f>
        <v>133.86000000000001</v>
      </c>
      <c r="D19" s="69" t="s">
        <v>30</v>
      </c>
      <c r="E19" s="68"/>
      <c r="F19" s="133">
        <f>E19*C19</f>
        <v>0</v>
      </c>
      <c r="G19" s="39"/>
      <c r="H19" s="11"/>
    </row>
    <row r="20" spans="1:8" ht="15.75" x14ac:dyDescent="0.25">
      <c r="A20" s="70">
        <v>2</v>
      </c>
      <c r="B20" s="67" t="s">
        <v>49</v>
      </c>
      <c r="C20" s="68">
        <f>C18*0.45*0.85</f>
        <v>51.201450000000008</v>
      </c>
      <c r="D20" s="69" t="s">
        <v>13</v>
      </c>
      <c r="E20" s="68"/>
      <c r="F20" s="133">
        <f t="shared" ref="F20:F34" si="1">E20*C20</f>
        <v>0</v>
      </c>
      <c r="G20" s="39"/>
      <c r="H20" s="11"/>
    </row>
    <row r="21" spans="1:8" ht="15.75" x14ac:dyDescent="0.25">
      <c r="A21" s="70">
        <v>3</v>
      </c>
      <c r="B21" s="67" t="s">
        <v>50</v>
      </c>
      <c r="C21" s="68">
        <f>C20*0.7</f>
        <v>35.841015000000006</v>
      </c>
      <c r="D21" s="69" t="s">
        <v>13</v>
      </c>
      <c r="E21" s="68"/>
      <c r="F21" s="133">
        <f t="shared" si="1"/>
        <v>0</v>
      </c>
      <c r="G21" s="40"/>
      <c r="H21" s="11"/>
    </row>
    <row r="22" spans="1:8" ht="15.75" x14ac:dyDescent="0.25">
      <c r="A22" s="70">
        <v>4</v>
      </c>
      <c r="B22" s="67" t="s">
        <v>51</v>
      </c>
      <c r="C22" s="68">
        <f>C20*0.3</f>
        <v>15.360435000000003</v>
      </c>
      <c r="D22" s="69" t="s">
        <v>13</v>
      </c>
      <c r="E22" s="68"/>
      <c r="F22" s="133">
        <f t="shared" si="1"/>
        <v>0</v>
      </c>
      <c r="G22" s="40"/>
      <c r="H22" s="11"/>
    </row>
    <row r="23" spans="1:8" ht="15.75" x14ac:dyDescent="0.25">
      <c r="A23" s="70">
        <v>5</v>
      </c>
      <c r="B23" s="67" t="s">
        <v>61</v>
      </c>
      <c r="C23" s="68">
        <f>C18*0.25*0.45</f>
        <v>15.059250000000002</v>
      </c>
      <c r="D23" s="69" t="s">
        <v>13</v>
      </c>
      <c r="E23" s="68"/>
      <c r="F23" s="133">
        <f t="shared" si="1"/>
        <v>0</v>
      </c>
      <c r="G23" s="40"/>
      <c r="H23" s="11"/>
    </row>
    <row r="24" spans="1:8" ht="15.75" x14ac:dyDescent="0.25">
      <c r="A24" s="70">
        <v>6</v>
      </c>
      <c r="B24" s="67" t="s">
        <v>57</v>
      </c>
      <c r="C24" s="68">
        <f>(C18/3)*0.35*0.8*0.8</f>
        <v>9.994880000000002</v>
      </c>
      <c r="D24" s="69" t="s">
        <v>13</v>
      </c>
      <c r="E24" s="68"/>
      <c r="F24" s="133">
        <f t="shared" si="1"/>
        <v>0</v>
      </c>
      <c r="G24" s="40"/>
      <c r="H24" s="11"/>
    </row>
    <row r="25" spans="1:8" ht="24" x14ac:dyDescent="0.25">
      <c r="A25" s="70">
        <v>7</v>
      </c>
      <c r="B25" s="67" t="s">
        <v>71</v>
      </c>
      <c r="C25" s="68">
        <f>(C18/3)*3.45*0.25*0.25</f>
        <v>9.6211875000000013</v>
      </c>
      <c r="D25" s="69" t="s">
        <v>13</v>
      </c>
      <c r="E25" s="68"/>
      <c r="F25" s="133">
        <f t="shared" si="1"/>
        <v>0</v>
      </c>
      <c r="G25" s="40"/>
      <c r="H25" s="11"/>
    </row>
    <row r="26" spans="1:8" ht="15.75" x14ac:dyDescent="0.25">
      <c r="A26" s="70">
        <v>8</v>
      </c>
      <c r="B26" s="67" t="s">
        <v>52</v>
      </c>
      <c r="C26" s="68">
        <f>C18*0.6</f>
        <v>80.316000000000003</v>
      </c>
      <c r="D26" s="69" t="s">
        <v>14</v>
      </c>
      <c r="E26" s="68"/>
      <c r="F26" s="133">
        <f t="shared" si="1"/>
        <v>0</v>
      </c>
      <c r="G26" s="40"/>
      <c r="H26" s="11"/>
    </row>
    <row r="27" spans="1:8" ht="15.75" x14ac:dyDescent="0.25">
      <c r="A27" s="70">
        <v>9</v>
      </c>
      <c r="B27" s="67" t="s">
        <v>53</v>
      </c>
      <c r="C27" s="68">
        <f>C18*1.2</f>
        <v>160.63200000000001</v>
      </c>
      <c r="D27" s="69" t="s">
        <v>14</v>
      </c>
      <c r="E27" s="68"/>
      <c r="F27" s="133">
        <f t="shared" si="1"/>
        <v>0</v>
      </c>
      <c r="G27" s="39"/>
      <c r="H27" s="11"/>
    </row>
    <row r="28" spans="1:8" ht="15.75" x14ac:dyDescent="0.25">
      <c r="A28" s="70">
        <v>10</v>
      </c>
      <c r="B28" s="67" t="s">
        <v>62</v>
      </c>
      <c r="C28" s="68">
        <f>C18*0.15*0.2</f>
        <v>4.0158000000000005</v>
      </c>
      <c r="D28" s="69" t="s">
        <v>13</v>
      </c>
      <c r="E28" s="68"/>
      <c r="F28" s="133">
        <f t="shared" si="1"/>
        <v>0</v>
      </c>
      <c r="G28" s="12"/>
    </row>
    <row r="29" spans="1:8" ht="15.75" x14ac:dyDescent="0.25">
      <c r="A29" s="70">
        <v>11</v>
      </c>
      <c r="B29" s="67" t="s">
        <v>54</v>
      </c>
      <c r="C29" s="68">
        <f>C18*0.45</f>
        <v>60.237000000000009</v>
      </c>
      <c r="D29" s="69" t="s">
        <v>31</v>
      </c>
      <c r="E29" s="68"/>
      <c r="F29" s="133">
        <f t="shared" si="1"/>
        <v>0</v>
      </c>
    </row>
    <row r="30" spans="1:8" ht="15.75" x14ac:dyDescent="0.25">
      <c r="A30" s="70">
        <v>12</v>
      </c>
      <c r="B30" s="67" t="s">
        <v>55</v>
      </c>
      <c r="C30" s="68">
        <f>(C18*2)*1.2</f>
        <v>321.26400000000001</v>
      </c>
      <c r="D30" s="69" t="s">
        <v>29</v>
      </c>
      <c r="E30" s="68"/>
      <c r="F30" s="133">
        <f t="shared" si="1"/>
        <v>0</v>
      </c>
    </row>
    <row r="31" spans="1:8" ht="15.75" x14ac:dyDescent="0.25">
      <c r="A31" s="70">
        <v>13</v>
      </c>
      <c r="B31" s="67" t="s">
        <v>72</v>
      </c>
      <c r="C31" s="68">
        <f>(C18*2)+(C18/3*4)</f>
        <v>446.20000000000005</v>
      </c>
      <c r="D31" s="69" t="s">
        <v>30</v>
      </c>
      <c r="E31" s="68"/>
      <c r="F31" s="133">
        <f t="shared" si="1"/>
        <v>0</v>
      </c>
    </row>
    <row r="32" spans="1:8" ht="15.75" x14ac:dyDescent="0.25">
      <c r="A32" s="70">
        <v>14</v>
      </c>
      <c r="B32" s="67" t="s">
        <v>56</v>
      </c>
      <c r="C32" s="68">
        <f>C18</f>
        <v>133.86000000000001</v>
      </c>
      <c r="D32" s="69" t="s">
        <v>19</v>
      </c>
      <c r="E32" s="68"/>
      <c r="F32" s="133">
        <f t="shared" si="1"/>
        <v>0</v>
      </c>
    </row>
    <row r="33" spans="1:6" ht="15.75" x14ac:dyDescent="0.25">
      <c r="A33" s="70">
        <v>15</v>
      </c>
      <c r="B33" s="67" t="s">
        <v>63</v>
      </c>
      <c r="C33" s="68">
        <v>516.4</v>
      </c>
      <c r="D33" s="69" t="s">
        <v>46</v>
      </c>
      <c r="E33" s="68"/>
      <c r="F33" s="133">
        <f t="shared" si="1"/>
        <v>0</v>
      </c>
    </row>
    <row r="34" spans="1:6" ht="15.75" x14ac:dyDescent="0.25">
      <c r="A34" s="70">
        <v>16</v>
      </c>
      <c r="B34" s="67" t="s">
        <v>58</v>
      </c>
      <c r="C34" s="68">
        <f>C30</f>
        <v>321.26400000000001</v>
      </c>
      <c r="D34" s="69" t="s">
        <v>29</v>
      </c>
      <c r="E34" s="68"/>
      <c r="F34" s="133">
        <f t="shared" si="1"/>
        <v>0</v>
      </c>
    </row>
    <row r="35" spans="1:6" ht="15.75" x14ac:dyDescent="0.25">
      <c r="A35" s="37"/>
      <c r="B35" s="38"/>
      <c r="C35" s="34"/>
      <c r="D35" s="36"/>
      <c r="E35" s="35"/>
      <c r="F35" s="132">
        <f>SUM(F19:F34)</f>
        <v>0</v>
      </c>
    </row>
    <row r="36" spans="1:6" ht="15.75" x14ac:dyDescent="0.25">
      <c r="A36" s="78"/>
      <c r="B36" s="79"/>
      <c r="C36" s="80"/>
      <c r="D36" s="81"/>
      <c r="E36" s="82"/>
      <c r="F36" s="83"/>
    </row>
    <row r="37" spans="1:6" ht="15.75" x14ac:dyDescent="0.25">
      <c r="A37" s="91">
        <v>3</v>
      </c>
      <c r="B37" s="95" t="s">
        <v>64</v>
      </c>
      <c r="C37" s="96">
        <v>1</v>
      </c>
      <c r="D37" s="97" t="s">
        <v>31</v>
      </c>
      <c r="E37" s="98">
        <v>10800</v>
      </c>
      <c r="F37" s="84">
        <f>E37*C37</f>
        <v>10800</v>
      </c>
    </row>
    <row r="38" spans="1:6" ht="15.75" x14ac:dyDescent="0.25">
      <c r="A38" s="78"/>
      <c r="B38" s="79"/>
      <c r="C38" s="80"/>
      <c r="D38" s="81"/>
      <c r="E38" s="82"/>
      <c r="F38" s="83"/>
    </row>
    <row r="39" spans="1:6" ht="15.75" x14ac:dyDescent="0.25">
      <c r="A39" s="114" t="s">
        <v>10</v>
      </c>
      <c r="B39" s="115"/>
      <c r="C39" s="115"/>
      <c r="D39" s="115"/>
      <c r="E39" s="115"/>
      <c r="F39" s="71">
        <f>F37+F35+F16</f>
        <v>10800</v>
      </c>
    </row>
    <row r="40" spans="1:6" ht="16.5" thickBot="1" x14ac:dyDescent="0.3">
      <c r="A40" s="60"/>
      <c r="B40" s="61"/>
      <c r="C40" s="62"/>
      <c r="D40" s="63"/>
      <c r="E40" s="64"/>
      <c r="F40" s="65"/>
    </row>
    <row r="41" spans="1:6" ht="15.75" x14ac:dyDescent="0.25">
      <c r="A41" s="114" t="s">
        <v>10</v>
      </c>
      <c r="B41" s="115"/>
      <c r="C41" s="115"/>
      <c r="D41" s="115"/>
      <c r="E41" s="115"/>
      <c r="F41" s="71">
        <f>F39</f>
        <v>10800</v>
      </c>
    </row>
    <row r="42" spans="1:6" ht="15.75" x14ac:dyDescent="0.25">
      <c r="A42" s="99"/>
      <c r="B42" s="100" t="s">
        <v>2</v>
      </c>
      <c r="C42" s="101"/>
      <c r="D42" s="101"/>
      <c r="E42" s="101"/>
      <c r="F42" s="102"/>
    </row>
    <row r="43" spans="1:6" ht="15.75" x14ac:dyDescent="0.25">
      <c r="A43" s="103"/>
      <c r="B43" s="104" t="s">
        <v>3</v>
      </c>
      <c r="C43" s="105">
        <v>0.1</v>
      </c>
      <c r="D43" s="108"/>
      <c r="E43" s="109"/>
      <c r="F43" s="113">
        <f>F41*C43</f>
        <v>1080</v>
      </c>
    </row>
    <row r="44" spans="1:6" ht="15.75" x14ac:dyDescent="0.25">
      <c r="A44" s="103"/>
      <c r="B44" s="107" t="s">
        <v>4</v>
      </c>
      <c r="C44" s="105">
        <v>0.03</v>
      </c>
      <c r="D44" s="108"/>
      <c r="E44" s="109"/>
      <c r="F44" s="113">
        <f>F41*C44</f>
        <v>324</v>
      </c>
    </row>
    <row r="45" spans="1:6" ht="15.75" x14ac:dyDescent="0.25">
      <c r="A45" s="103"/>
      <c r="B45" s="107" t="s">
        <v>32</v>
      </c>
      <c r="C45" s="105">
        <v>0.04</v>
      </c>
      <c r="D45" s="108"/>
      <c r="E45" s="109"/>
      <c r="F45" s="113">
        <f>F41*C45</f>
        <v>432</v>
      </c>
    </row>
    <row r="46" spans="1:6" ht="15.75" x14ac:dyDescent="0.25">
      <c r="A46" s="103"/>
      <c r="B46" s="107" t="s">
        <v>16</v>
      </c>
      <c r="C46" s="105">
        <v>0.01</v>
      </c>
      <c r="D46" s="108"/>
      <c r="E46" s="109"/>
      <c r="F46" s="113">
        <f>F41*C46</f>
        <v>108</v>
      </c>
    </row>
    <row r="47" spans="1:6" ht="15.75" x14ac:dyDescent="0.25">
      <c r="A47" s="103"/>
      <c r="B47" s="107" t="s">
        <v>5</v>
      </c>
      <c r="C47" s="105">
        <v>0.01</v>
      </c>
      <c r="D47" s="108"/>
      <c r="E47" s="109"/>
      <c r="F47" s="113">
        <f>F41*C47</f>
        <v>108</v>
      </c>
    </row>
    <row r="48" spans="1:6" ht="15.75" x14ac:dyDescent="0.25">
      <c r="A48" s="103"/>
      <c r="B48" s="107" t="s">
        <v>33</v>
      </c>
      <c r="C48" s="105">
        <v>0.05</v>
      </c>
      <c r="D48" s="108"/>
      <c r="E48" s="109"/>
      <c r="F48" s="113">
        <f>F41*C48</f>
        <v>540</v>
      </c>
    </row>
    <row r="49" spans="1:6" ht="15.75" x14ac:dyDescent="0.25">
      <c r="A49" s="103"/>
      <c r="B49" s="107" t="s">
        <v>22</v>
      </c>
      <c r="C49" s="105">
        <v>0.18</v>
      </c>
      <c r="D49" s="108"/>
      <c r="E49" s="109"/>
      <c r="F49" s="113">
        <f>F43*C49</f>
        <v>194.4</v>
      </c>
    </row>
    <row r="50" spans="1:6" ht="15.75" x14ac:dyDescent="0.25">
      <c r="A50" s="103"/>
      <c r="B50" s="107" t="s">
        <v>66</v>
      </c>
      <c r="C50" s="106">
        <v>1E-3</v>
      </c>
      <c r="D50" s="110"/>
      <c r="E50" s="109"/>
      <c r="F50" s="113">
        <f>F41*C50</f>
        <v>10.8</v>
      </c>
    </row>
    <row r="51" spans="1:6" ht="15.75" x14ac:dyDescent="0.25">
      <c r="A51" s="99"/>
      <c r="B51" s="107" t="s">
        <v>67</v>
      </c>
      <c r="C51" s="101">
        <v>1</v>
      </c>
      <c r="D51" s="109" t="s">
        <v>15</v>
      </c>
      <c r="E51" s="109">
        <v>15000</v>
      </c>
      <c r="F51" s="113">
        <f>E51*C51</f>
        <v>15000</v>
      </c>
    </row>
    <row r="52" spans="1:6" ht="15.75" x14ac:dyDescent="0.25">
      <c r="A52" s="72"/>
      <c r="B52" s="73" t="s">
        <v>11</v>
      </c>
      <c r="C52" s="74"/>
      <c r="D52" s="111"/>
      <c r="E52" s="75"/>
      <c r="F52" s="76">
        <f>SUM(F43:F51)</f>
        <v>17797.2</v>
      </c>
    </row>
    <row r="53" spans="1:6" ht="15.75" x14ac:dyDescent="0.25">
      <c r="A53" s="26"/>
      <c r="B53" s="30"/>
      <c r="C53" s="29"/>
      <c r="D53" s="112"/>
      <c r="E53" s="27"/>
      <c r="F53" s="28"/>
    </row>
    <row r="54" spans="1:6" ht="15.75" x14ac:dyDescent="0.25">
      <c r="A54" s="72"/>
      <c r="B54" s="73" t="s">
        <v>6</v>
      </c>
      <c r="C54" s="74"/>
      <c r="D54" s="111"/>
      <c r="E54" s="75"/>
      <c r="F54" s="76">
        <f>F41+F52</f>
        <v>28597.200000000001</v>
      </c>
    </row>
    <row r="55" spans="1:6" ht="15.75" x14ac:dyDescent="0.25">
      <c r="A55" s="26"/>
      <c r="B55" s="31"/>
      <c r="C55" s="29"/>
      <c r="D55" s="112"/>
      <c r="E55" s="27"/>
      <c r="F55" s="28"/>
    </row>
    <row r="56" spans="1:6" ht="15.75" x14ac:dyDescent="0.25">
      <c r="A56" s="26"/>
      <c r="B56" s="31" t="s">
        <v>17</v>
      </c>
      <c r="C56" s="29">
        <v>0.05</v>
      </c>
      <c r="D56" s="112"/>
      <c r="E56" s="27"/>
      <c r="F56" s="28">
        <f>F54*C56</f>
        <v>1429.8600000000001</v>
      </c>
    </row>
    <row r="57" spans="1:6" ht="16.5" thickBot="1" x14ac:dyDescent="0.3">
      <c r="A57" s="119" t="s">
        <v>12</v>
      </c>
      <c r="B57" s="120"/>
      <c r="C57" s="120"/>
      <c r="D57" s="120"/>
      <c r="E57" s="120"/>
      <c r="F57" s="77">
        <f>F54+F56</f>
        <v>30027.06</v>
      </c>
    </row>
    <row r="58" spans="1:6" x14ac:dyDescent="0.25">
      <c r="A58" s="15" t="s">
        <v>27</v>
      </c>
      <c r="B58" s="16" t="s">
        <v>34</v>
      </c>
      <c r="C58" s="17"/>
      <c r="D58" s="16"/>
      <c r="E58" s="17"/>
      <c r="F58" s="17"/>
    </row>
    <row r="59" spans="1:6" x14ac:dyDescent="0.25">
      <c r="A59" s="45" t="s">
        <v>28</v>
      </c>
      <c r="B59" s="16" t="s">
        <v>43</v>
      </c>
      <c r="C59" s="17"/>
      <c r="D59" s="16"/>
      <c r="E59" s="17"/>
      <c r="F59" s="17"/>
    </row>
    <row r="60" spans="1:6" ht="15.75" x14ac:dyDescent="0.25">
      <c r="A60" s="33"/>
      <c r="B60" s="33"/>
      <c r="C60" s="33"/>
      <c r="D60" s="33"/>
      <c r="E60" s="33"/>
      <c r="F60" s="33"/>
    </row>
    <row r="61" spans="1:6" ht="15.75" x14ac:dyDescent="0.25">
      <c r="A61" s="121" t="s">
        <v>37</v>
      </c>
      <c r="B61" s="121"/>
      <c r="C61" s="121"/>
      <c r="D61" s="121"/>
      <c r="E61" s="121"/>
      <c r="F61" s="121"/>
    </row>
    <row r="62" spans="1:6" ht="15.75" x14ac:dyDescent="0.25">
      <c r="A62" s="41"/>
      <c r="B62" s="41"/>
      <c r="C62" s="41"/>
      <c r="D62" s="41"/>
      <c r="E62" s="41"/>
      <c r="F62" s="41"/>
    </row>
    <row r="63" spans="1:6" ht="15.75" x14ac:dyDescent="0.25">
      <c r="A63" s="123" t="s">
        <v>38</v>
      </c>
      <c r="B63" s="123"/>
      <c r="C63" s="124" t="s">
        <v>38</v>
      </c>
      <c r="D63" s="124"/>
      <c r="E63" s="124"/>
      <c r="F63" s="124"/>
    </row>
    <row r="64" spans="1:6" ht="15.75" x14ac:dyDescent="0.25">
      <c r="A64" s="42"/>
      <c r="B64" s="44" t="s">
        <v>39</v>
      </c>
      <c r="C64" s="124" t="s">
        <v>40</v>
      </c>
      <c r="D64" s="124"/>
      <c r="E64" s="124"/>
      <c r="F64" s="124"/>
    </row>
    <row r="65" spans="1:6" ht="15.75" x14ac:dyDescent="0.25">
      <c r="A65" s="43"/>
      <c r="B65" s="41" t="s">
        <v>41</v>
      </c>
      <c r="C65" s="125" t="s">
        <v>42</v>
      </c>
      <c r="D65" s="125"/>
      <c r="E65" s="125"/>
      <c r="F65" s="125"/>
    </row>
    <row r="66" spans="1:6" x14ac:dyDescent="0.25">
      <c r="A66" s="18"/>
      <c r="B66" s="19"/>
      <c r="C66" s="20"/>
      <c r="D66" s="19"/>
      <c r="E66" s="20"/>
      <c r="F66" s="20"/>
    </row>
    <row r="67" spans="1:6" x14ac:dyDescent="0.25">
      <c r="A67" s="122"/>
      <c r="B67" s="122"/>
      <c r="C67" s="122"/>
      <c r="D67" s="122"/>
      <c r="E67" s="122"/>
      <c r="F67" s="122"/>
    </row>
    <row r="68" spans="1:6" x14ac:dyDescent="0.25">
      <c r="A68" s="117"/>
      <c r="B68" s="117"/>
      <c r="C68" s="117"/>
      <c r="D68" s="117"/>
      <c r="E68" s="117"/>
      <c r="F68" s="117"/>
    </row>
    <row r="69" spans="1:6" x14ac:dyDescent="0.25">
      <c r="A69" s="118"/>
      <c r="B69" s="118"/>
      <c r="C69" s="118"/>
      <c r="D69" s="118"/>
      <c r="E69" s="118"/>
      <c r="F69" s="118"/>
    </row>
  </sheetData>
  <mergeCells count="18">
    <mergeCell ref="A2:F2"/>
    <mergeCell ref="A3:F3"/>
    <mergeCell ref="A4:F4"/>
    <mergeCell ref="A8:B8"/>
    <mergeCell ref="E8:F8"/>
    <mergeCell ref="A39:E39"/>
    <mergeCell ref="A5:F5"/>
    <mergeCell ref="A68:F68"/>
    <mergeCell ref="A69:F69"/>
    <mergeCell ref="A41:E41"/>
    <mergeCell ref="A57:E57"/>
    <mergeCell ref="A61:F61"/>
    <mergeCell ref="A67:F67"/>
    <mergeCell ref="A63:B63"/>
    <mergeCell ref="C63:F63"/>
    <mergeCell ref="C64:F64"/>
    <mergeCell ref="C65:F65"/>
    <mergeCell ref="E9:F9"/>
  </mergeCells>
  <printOptions horizontalCentered="1"/>
  <pageMargins left="0.23622047244094491" right="0.23622047244094491" top="0.74803149606299213" bottom="0.74803149606299213" header="0.31496062992125984" footer="0.31496062992125984"/>
  <pageSetup scale="73" orientation="portrait" horizontalDpi="300" verticalDpi="300" r:id="rId1"/>
  <headerFooter>
    <oddFooter>Página &amp;P</oddFooter>
  </headerFooter>
  <rowBreaks count="2" manualBreakCount="2">
    <brk id="39" max="5" man="1"/>
    <brk id="6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Terminacion  de  Verja Perimetr</vt:lpstr>
      <vt:lpstr>'Terminacion  de  Verja Perimetr'!Área_de_impresión</vt:lpstr>
      <vt:lpstr>'Terminacion  de  Verja Perimetr'!Títulos_a_imprimir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</dc:creator>
  <cp:lastModifiedBy>Relyn Antonio De la Paz</cp:lastModifiedBy>
  <cp:lastPrinted>2021-03-05T13:02:01Z</cp:lastPrinted>
  <dcterms:created xsi:type="dcterms:W3CDTF">2012-10-02T15:50:49Z</dcterms:created>
  <dcterms:modified xsi:type="dcterms:W3CDTF">2021-03-08T17:25:40Z</dcterms:modified>
</cp:coreProperties>
</file>