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armiento\Desktop\PARTICIPATIVAS B\VACIOS\"/>
    </mc:Choice>
  </mc:AlternateContent>
  <xr:revisionPtr revIDLastSave="0" documentId="13_ncr:1_{238249F4-583C-441D-BE91-A180F51CB4DD}" xr6:coauthVersionLast="47" xr6:coauthVersionMax="47" xr10:uidLastSave="{00000000-0000-0000-0000-000000000000}"/>
  <bookViews>
    <workbookView xWindow="-120" yWindow="-120" windowWidth="21840" windowHeight="13140" tabRatio="809" xr2:uid="{00000000-000D-0000-FFFF-FFFF00000000}"/>
  </bookViews>
  <sheets>
    <sheet name="Aceras y Contenes" sheetId="21" r:id="rId1"/>
    <sheet name="Hoja1" sheetId="2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a">#REF!</definedName>
    <definedName name="\b">'[1]CUB-10181-3(Rescision)'!#REF!</definedName>
    <definedName name="\c">#N/A</definedName>
    <definedName name="\d">#N/A</definedName>
    <definedName name="\f">'[1]CUB-10181-3(Rescision)'!#REF!</definedName>
    <definedName name="\i">'[1]CUB-10181-3(Rescision)'!#REF!</definedName>
    <definedName name="\m">'[1]CUB-10181-3(Rescision)'!#REF!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TWS10" localSheetId="0">'[2]Analisis Detallado'!#REF!</definedName>
    <definedName name="___TWS10">'[2]Analisis Detallado'!#REF!</definedName>
    <definedName name="___TWS12" localSheetId="0">'[2]Analisis Detallado'!#REF!</definedName>
    <definedName name="___TWS12">'[2]Analisis Detallado'!#REF!</definedName>
    <definedName name="___TWS14" localSheetId="0">'[2]Analisis Detallado'!#REF!</definedName>
    <definedName name="___TWS14">'[2]Analisis Detallado'!#REF!</definedName>
    <definedName name="___TWS16" localSheetId="0">'[2]Analisis Detallado'!#REF!</definedName>
    <definedName name="___TWS16">'[2]Analisis Detallado'!#REF!</definedName>
    <definedName name="___TWS18" localSheetId="0">'[2]Analisis Detallado'!#REF!</definedName>
    <definedName name="___TWS18">'[2]Analisis Detallado'!#REF!</definedName>
    <definedName name="___TWS8" localSheetId="0">'[2]Analisis Detallado'!#REF!</definedName>
    <definedName name="___TWS8">'[2]Analisis Detallado'!#REF!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ACG60">[3]INSUMOS!$H$41</definedName>
    <definedName name="__F">#REF!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TWS10" localSheetId="0">'[4]Analisis Detallado'!#REF!</definedName>
    <definedName name="__TWS10">'[4]Analisis Detallado'!#REF!</definedName>
    <definedName name="__TWS12" localSheetId="0">'[4]Analisis Detallado'!#REF!</definedName>
    <definedName name="__TWS12">'[4]Analisis Detallado'!#REF!</definedName>
    <definedName name="__TWS14" localSheetId="0">'[4]Analisis Detallado'!#REF!</definedName>
    <definedName name="__TWS14">'[4]Analisis Detallado'!#REF!</definedName>
    <definedName name="__TWS16" localSheetId="0">'[4]Analisis Detallado'!#REF!</definedName>
    <definedName name="__TWS16">'[4]Analisis Detallado'!#REF!</definedName>
    <definedName name="__TWS18" localSheetId="0">'[4]Analisis Detallado'!#REF!</definedName>
    <definedName name="__TWS18">'[4]Analisis Detallado'!#REF!</definedName>
    <definedName name="__TWS8" localSheetId="0">'[4]Analisis Detallado'!#REF!</definedName>
    <definedName name="__TWS8">'[4]Analisis Detallado'!#REF!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ACG60">[5]INSUMOS!$H$41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TWS10" localSheetId="0">'[4]Analisis Detallado'!#REF!</definedName>
    <definedName name="_TWS10">'[4]Analisis Detallado'!#REF!</definedName>
    <definedName name="_TWS12" localSheetId="0">'[4]Analisis Detallado'!#REF!</definedName>
    <definedName name="_TWS12">'[4]Analisis Detallado'!#REF!</definedName>
    <definedName name="_TWS14" localSheetId="0">'[4]Analisis Detallado'!#REF!</definedName>
    <definedName name="_TWS14">'[4]Analisis Detallado'!#REF!</definedName>
    <definedName name="_TWS16" localSheetId="0">'[4]Analisis Detallado'!#REF!</definedName>
    <definedName name="_TWS16">'[4]Analisis Detallado'!#REF!</definedName>
    <definedName name="_TWS18" localSheetId="0">'[4]Analisis Detallado'!#REF!</definedName>
    <definedName name="_TWS18">'[4]Analisis Detallado'!#REF!</definedName>
    <definedName name="_TWS8" localSheetId="0">'[4]Analisis Detallado'!#REF!</definedName>
    <definedName name="_TWS8">'[4]Analisis Detallado'!#REF!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'[2]Analisis Detallado'!#REF!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[6]M.O.!#REF!</definedName>
    <definedName name="AC38G40">'[7]LISTADO INSUMOS DEL 2000'!$I$29</definedName>
    <definedName name="ACER1_" localSheetId="0">'[4]Analisis Detallado'!#REF!</definedName>
    <definedName name="ACER1_">'[4]Analisis Detallado'!#REF!</definedName>
    <definedName name="ACER1_2_" localSheetId="0">'[4]Analisis Detallado'!#REF!</definedName>
    <definedName name="ACER1_2_">'[4]Analisis Detallado'!#REF!</definedName>
    <definedName name="ACER3_4_" localSheetId="0">'[4]Analisis Detallado'!#REF!</definedName>
    <definedName name="ACER3_4_">'[4]Analisis Detallado'!#REF!</definedName>
    <definedName name="ACER3_8_" localSheetId="0">'[4]Analisis Detallado'!#REF!</definedName>
    <definedName name="ACER3_8_">'[4]Analisis Detallado'!#REF!</definedName>
    <definedName name="acero">#REF!</definedName>
    <definedName name="acero_6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_" localSheetId="0">'[4]Analisis Detallado'!#REF!</definedName>
    <definedName name="ACERO1_">'[4]Analisis Detallado'!#REF!</definedName>
    <definedName name="ACERO1_2_" localSheetId="0">'[4]Analisis Detallado'!#REF!</definedName>
    <definedName name="ACERO1_2_">'[4]Analisis Detallado'!#REF!</definedName>
    <definedName name="ACERO1_4_" localSheetId="0">'[4]Analisis Detallado'!#REF!</definedName>
    <definedName name="ACERO1_4_">'[4]Analisis Detallado'!#REF!</definedName>
    <definedName name="ACERO3_4_" localSheetId="0">'[4]Analisis Detallado'!#REF!</definedName>
    <definedName name="ACERO3_4_">'[4]Analisis Detallado'!#REF!</definedName>
    <definedName name="ACERO3_8_" localSheetId="0">'[4]Analisis Detallado'!#REF!</definedName>
    <definedName name="ACERO3_8_">'[4]Analisis Detallado'!#REF!</definedName>
    <definedName name="acero60">#REF!</definedName>
    <definedName name="acero60_8">#REF!</definedName>
    <definedName name="ACUEDUCTO">[8]INS!#REF!</definedName>
    <definedName name="ACUEDUCTO_8">#REF!</definedName>
    <definedName name="ADA">'[9]CUB-10181-3(Rescision)'!#REF!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 localSheetId="0">'[4]Analisis Detallado'!#REF!</definedName>
    <definedName name="AGUA">'[4]Analisis Detallado'!#REF!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H210K" localSheetId="0">#REF!</definedName>
    <definedName name="AH210K">#REF!</definedName>
    <definedName name="AH280K" localSheetId="0">#REF!</definedName>
    <definedName name="AH280K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RE" localSheetId="0">'[4]Analisis Detallado'!#REF!</definedName>
    <definedName name="ALAMBRE">'[4]Analisis Detallado'!#REF!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[10]M.O.!$C$12</definedName>
    <definedName name="ALBAÑIL2">[11]M.O!$D$13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tura">[12]presupuesto!#REF!</definedName>
    <definedName name="ana">#REF!</definedName>
    <definedName name="ana_6">#REF!</definedName>
    <definedName name="analiis">[13]M.O.!#REF!</definedName>
    <definedName name="analisis">#REF!</definedName>
    <definedName name="ANALISSSSS">#REF!</definedName>
    <definedName name="ANALISSSSS_6">#REF!</definedName>
    <definedName name="anbrigada" localSheetId="0">#REF!</definedName>
    <definedName name="anbrigada">#REF!</definedName>
    <definedName name="ancalzos" localSheetId="0">#REF!</definedName>
    <definedName name="ancalzos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nplanta" localSheetId="0">#REF!</definedName>
    <definedName name="anplanta">#REF!</definedName>
    <definedName name="AP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[12]presupuesto!#REF!</definedName>
    <definedName name="_xlnm.Extract">#REF!</definedName>
    <definedName name="_xlnm.Print_Area" localSheetId="0">'Aceras y Contenes'!$A$1:$F$60</definedName>
    <definedName name="_xlnm.Print_Area">#REF!</definedName>
    <definedName name="ARENA" localSheetId="0">'[4]Analisis Detallado'!#REF!</definedName>
    <definedName name="ARENA">'[4]Analisis Detallado'!#REF!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F" localSheetId="0">'[4]Analisis Detallado'!#REF!</definedName>
    <definedName name="ARENAF">'[4]Analisis Detallado'!#REF!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[14]M.O.!#REF!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T">#REF!</definedName>
    <definedName name="augusto">#REF!</definedName>
    <definedName name="AY">#REF!</definedName>
    <definedName name="AYCARP">[15]INS!#REF!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[16]ADDENDA!#REF!</definedName>
    <definedName name="b_6">#REF!</definedName>
    <definedName name="b_8">#REF!</definedName>
    <definedName name="B22.02" localSheetId="0">'[4]Analisis Detallado'!#REF!</definedName>
    <definedName name="B22.02">'[4]Analisis Detallado'!#REF!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B4" localSheetId="0">'[4]Analisis Detallado'!#REF!</definedName>
    <definedName name="BLOCKB4">'[4]Analisis Detallado'!#REF!</definedName>
    <definedName name="BLOCKB6" localSheetId="0">'[4]Analisis Detallado'!#REF!</definedName>
    <definedName name="BLOCKB6">'[4]Analisis Detallado'!#REF!</definedName>
    <definedName name="BLOCKB8" localSheetId="0">'[4]Analisis Detallado'!#REF!</definedName>
    <definedName name="BLOCKB8">'[4]Analisis Detallado'!#REF!</definedName>
    <definedName name="BLOCKH12" localSheetId="0">'[4]Analisis Detallado'!#REF!</definedName>
    <definedName name="BLOCKH12">'[4]Analisis Detallado'!#REF!</definedName>
    <definedName name="BLOCKH4" localSheetId="0">'[4]Analisis Detallado'!#REF!</definedName>
    <definedName name="BLOCKH4">'[4]Analisis Detallado'!#REF!</definedName>
    <definedName name="BLOCKH6" localSheetId="0">'[4]Analisis Detallado'!#REF!</definedName>
    <definedName name="BLOCKH6">'[4]Analisis Detallado'!#REF!</definedName>
    <definedName name="BLOCKH8" localSheetId="0">'[4]Analisis Detallado'!#REF!</definedName>
    <definedName name="BLOCKH8">'[4]Analisis Detallado'!#REF!</definedName>
    <definedName name="bloque8">#REF!</definedName>
    <definedName name="bloque8_6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[17]INSU!$B$42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[10]M.O.!$C$9</definedName>
    <definedName name="BRIGADATOPOGRAFICA_6">#REF!</definedName>
    <definedName name="BVNBVNBV">[18]M.O.!#REF!</definedName>
    <definedName name="BVNBVNBV_6">#REF!</definedName>
    <definedName name="C._ADICIONAL">#N/A</definedName>
    <definedName name="C._ADICIONAL_6">NA()</definedName>
    <definedName name="caballeteasbecto">[19]precios!#REF!</definedName>
    <definedName name="caballeteasbecto_8">#REF!</definedName>
    <definedName name="caballeteasbeto">[19]precios!#REF!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 localSheetId="0">'[4]Analisis Detallado'!#REF!</definedName>
    <definedName name="CAL">'[4]Analisis Detallado'!#REF!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>[13]M.O.!#REF!</definedName>
    <definedName name="CARANTEPECHO">[10]M.O.!#REF!</definedName>
    <definedName name="CARANTEPECHO_6">#REF!</definedName>
    <definedName name="CARANTEPECHO_8">#REF!</definedName>
    <definedName name="CARCOL30">[10]M.O.!#REF!</definedName>
    <definedName name="CARCOL30_6">#REF!</definedName>
    <definedName name="CARCOL30_8">#REF!</definedName>
    <definedName name="CARCOL50">[10]M.O.!#REF!</definedName>
    <definedName name="CARCOL50_6">#REF!</definedName>
    <definedName name="CARCOL50_8">#REF!</definedName>
    <definedName name="CARCOL51">[13]M.O.!#REF!</definedName>
    <definedName name="CARCOLAMARRE">[10]M.O.!#REF!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[10]M.O.!#REF!</definedName>
    <definedName name="CARLOSAPLA_6">#REF!</definedName>
    <definedName name="CARLOSAPLA_8">#REF!</definedName>
    <definedName name="CARLOSAVARIASAGUAS">[10]M.O.!#REF!</definedName>
    <definedName name="CARLOSAVARIASAGUAS_6">#REF!</definedName>
    <definedName name="CARLOSAVARIASAGUAS_8">#REF!</definedName>
    <definedName name="CARMURO">[10]M.O.!#REF!</definedName>
    <definedName name="CARMURO_6">#REF!</definedName>
    <definedName name="CARMURO_8">#REF!</definedName>
    <definedName name="CARP1">[15]INS!#REF!</definedName>
    <definedName name="CARP1_6">#REF!</definedName>
    <definedName name="CARP1_8">#REF!</definedName>
    <definedName name="CARP2">[15]INS!#REF!</definedName>
    <definedName name="CARP2_6">#REF!</definedName>
    <definedName name="CARP2_8">#REF!</definedName>
    <definedName name="CARPDINTEL">[10]M.O.!#REF!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[10]M.O.!#REF!</definedName>
    <definedName name="CARPVIGA2040_6">#REF!</definedName>
    <definedName name="CARPVIGA2040_8">#REF!</definedName>
    <definedName name="CARPVIGA3050">[10]M.O.!#REF!</definedName>
    <definedName name="CARPVIGA3050_6">#REF!</definedName>
    <definedName name="CARPVIGA3050_8">#REF!</definedName>
    <definedName name="CARPVIGA3060">[10]M.O.!#REF!</definedName>
    <definedName name="CARPVIGA3060_6">#REF!</definedName>
    <definedName name="CARPVIGA3060_8">#REF!</definedName>
    <definedName name="CARPVIGA4080">[10]M.O.!#REF!</definedName>
    <definedName name="CARPVIGA4080_6">#REF!</definedName>
    <definedName name="CARPVIGA4080_8">#REF!</definedName>
    <definedName name="CARRAMPA">[10]M.O.!#REF!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[13]M.O.!#REF!</definedName>
    <definedName name="CASABE_8">#REF!</definedName>
    <definedName name="CASBESTO">[10]M.O.!#REF!</definedName>
    <definedName name="CASBESTO_6">#REF!</definedName>
    <definedName name="CASBESTO_8">#REF!</definedName>
    <definedName name="CASCAJO" localSheetId="0">'[4]Analisis Detallado'!#REF!</definedName>
    <definedName name="CASCAJO">'[4]Analisis Detallado'!#REF!</definedName>
    <definedName name="CBLOCK10">[15]INS!#REF!</definedName>
    <definedName name="CBLOCK10_6">#REF!</definedName>
    <definedName name="CBLOCK10_8">#REF!</definedName>
    <definedName name="cell">'[20]LISTADO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[17]INSU!$B$104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 localSheetId="0">'[4]Analisis Detallado'!#REF!</definedName>
    <definedName name="CLAVOS">'[4]Analisis Detallado'!#REF!</definedName>
    <definedName name="clavos_6">#REF!</definedName>
    <definedName name="clavos_8">#REF!</definedName>
    <definedName name="CLAVOZINC">[21]INS!$D$767</definedName>
    <definedName name="CODC1" localSheetId="0">'[4]Analisis Detallado'!#REF!</definedName>
    <definedName name="CODC1">'[4]Analisis Detallado'!#REF!</definedName>
    <definedName name="CODC1_1_2" localSheetId="0">'[4]Analisis Detallado'!#REF!</definedName>
    <definedName name="CODC1_1_2">'[4]Analisis Detallado'!#REF!</definedName>
    <definedName name="CODC1_2" localSheetId="0">'[4]Analisis Detallado'!#REF!</definedName>
    <definedName name="CODC1_2">'[4]Analisis Detallado'!#REF!</definedName>
    <definedName name="CODC2" localSheetId="0">'[4]Analisis Detallado'!#REF!</definedName>
    <definedName name="CODC2">'[4]Analisis Detallado'!#REF!</definedName>
    <definedName name="CODC3" localSheetId="0">'[4]Analisis Detallado'!#REF!</definedName>
    <definedName name="CODC3">'[4]Analisis Detallado'!#REF!</definedName>
    <definedName name="CODC3_4" localSheetId="0">'[4]Analisis Detallado'!#REF!</definedName>
    <definedName name="CODC3_4">'[4]Analisis Detallado'!#REF!</definedName>
    <definedName name="CODC4" localSheetId="0">'[4]Analisis Detallado'!#REF!</definedName>
    <definedName name="CODC4">'[4]Analisis Detallado'!#REF!</definedName>
    <definedName name="CODD1_1_2_" localSheetId="0">'[4]Analisis Detallado'!#REF!</definedName>
    <definedName name="CODD1_1_2_">'[4]Analisis Detallado'!#REF!</definedName>
    <definedName name="CODD2_" localSheetId="0">'[4]Analisis Detallado'!#REF!</definedName>
    <definedName name="CODD2_">'[4]Analisis Detallado'!#REF!</definedName>
    <definedName name="CODD3_" localSheetId="0">'[4]Analisis Detallado'!#REF!</definedName>
    <definedName name="CODD3_">'[4]Analisis Detallado'!#REF!</definedName>
    <definedName name="CODD4_" localSheetId="0">'[4]Analisis Detallado'!#REF!</definedName>
    <definedName name="CODD4_">'[4]Analisis Detallado'!#REF!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P1_" localSheetId="0">'[4]Analisis Detallado'!#REF!</definedName>
    <definedName name="CODP1_">'[4]Analisis Detallado'!#REF!</definedName>
    <definedName name="CODP1_1_2_" localSheetId="0">'[4]Analisis Detallado'!#REF!</definedName>
    <definedName name="CODP1_1_2_">'[4]Analisis Detallado'!#REF!</definedName>
    <definedName name="CODP1_2_" localSheetId="0">'[4]Analisis Detallado'!#REF!</definedName>
    <definedName name="CODP1_2_">'[4]Analisis Detallado'!#REF!</definedName>
    <definedName name="CODP2_" localSheetId="0">'[4]Analisis Detallado'!#REF!</definedName>
    <definedName name="CODP2_">'[4]Analisis Detallado'!#REF!</definedName>
    <definedName name="CODP2_1_2_" localSheetId="0">'[4]Analisis Detallado'!#REF!</definedName>
    <definedName name="CODP2_1_2_">'[4]Analisis Detallado'!#REF!</definedName>
    <definedName name="CODP3_" localSheetId="0">'[4]Analisis Detallado'!#REF!</definedName>
    <definedName name="CODP3_">'[4]Analisis Detallado'!#REF!</definedName>
    <definedName name="CODP3_4_" localSheetId="0">'[4]Analisis Detallado'!#REF!</definedName>
    <definedName name="CODP3_4_">'[4]Analisis Detallado'!#REF!</definedName>
    <definedName name="CODP4_" localSheetId="0">'[4]Analisis Detallado'!#REF!</definedName>
    <definedName name="CODP4_">'[4]Analisis Detallado'!#REF!</definedName>
    <definedName name="CODPC1_2_" localSheetId="0">'[4]Analisis Detallado'!#REF!</definedName>
    <definedName name="CODPC1_2_">'[4]Analisis Detallado'!#REF!</definedName>
    <definedName name="CODPC3_4_" localSheetId="0">'[4]Analisis Detallado'!#REF!</definedName>
    <definedName name="CODPC3_4_">'[4]Analisis Detallado'!#REF!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ENS" localSheetId="0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>[8]INS!#REF!</definedName>
    <definedName name="COPIA_8">#REF!</definedName>
    <definedName name="Criteria_MI" localSheetId="0">'[4]Analisis Detallado'!#REF!</definedName>
    <definedName name="Criteria_MI">'[4]Analisis Detallado'!#REF!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TO" localSheetId="0">'[4]Analisis Detallado'!#REF!</definedName>
    <definedName name="CTO">'[4]Analisis Detallado'!#REF!</definedName>
    <definedName name="cuadro">[16]ADDENDA!#REF!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VP45X65">[5]INSUMOS!$H$73</definedName>
    <definedName name="CZINC">[10]M.O.!#REF!</definedName>
    <definedName name="CZINC_6">#REF!</definedName>
    <definedName name="CZINC_8">#REF!</definedName>
    <definedName name="D">#REF!</definedName>
    <definedName name="derop">[14]M.O.!#REF!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LAR" localSheetId="0">#REF!</definedName>
    <definedName name="DOLAR">#REF!</definedName>
    <definedName name="donatelo">[22]INS!#REF!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[16]ADDENDA!#REF!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E" localSheetId="0">#REF!</definedName>
    <definedName name="FE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FZ" localSheetId="0">#REF!</definedName>
    <definedName name="FZ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[15]INS!$D$561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ILLA" localSheetId="0">'[4]Analisis Detallado'!#REF!</definedName>
    <definedName name="GRAVILLA">'[4]Analisis Detallado'!#REF!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[6]M.O.!#REF!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I140" localSheetId="0">'[4]Analisis Detallado'!#REF!</definedName>
    <definedName name="HORI140">'[4]Analisis Detallado'!#REF!</definedName>
    <definedName name="HORI160" localSheetId="0">'[4]Analisis Detallado'!#REF!</definedName>
    <definedName name="HORI160">'[4]Analisis Detallado'!#REF!</definedName>
    <definedName name="HORI180" localSheetId="0">'[4]Analisis Detallado'!#REF!</definedName>
    <definedName name="HORI180">'[4]Analisis Detallado'!#REF!</definedName>
    <definedName name="HORI210" localSheetId="0">'[4]Analisis Detallado'!#REF!</definedName>
    <definedName name="HORI210">'[4]Analisis Detallado'!#REF!</definedName>
    <definedName name="HORI240" localSheetId="0">'[4]Analisis Detallado'!#REF!</definedName>
    <definedName name="HORI240">'[4]Analisis Detallado'!#REF!</definedName>
    <definedName name="HORI250" localSheetId="0">'[4]Analisis Detallado'!#REF!</definedName>
    <definedName name="HORI250">'[4]Analisis Detallado'!#REF!</definedName>
    <definedName name="HORI260" localSheetId="0">'[4]Analisis Detallado'!#REF!</definedName>
    <definedName name="HORI260">'[4]Analisis Detallado'!#REF!</definedName>
    <definedName name="HORI280" localSheetId="0">'[4]Analisis Detallado'!#REF!</definedName>
    <definedName name="HORI280">'[4]Analisis Detallado'!#REF!</definedName>
    <definedName name="HORI300" localSheetId="0">'[4]Analisis Detallado'!#REF!</definedName>
    <definedName name="HORI300">'[4]Analisis Detallado'!#REF!</definedName>
    <definedName name="HORI315" localSheetId="0">'[4]Analisis Detallado'!#REF!</definedName>
    <definedName name="HORI315">'[4]Analisis Detallado'!#REF!</definedName>
    <definedName name="HORI350" localSheetId="0">'[4]Analisis Detallado'!#REF!</definedName>
    <definedName name="HORI350">'[4]Analisis Detallado'!#REF!</definedName>
    <definedName name="HORI400" localSheetId="0">'[4]Analisis Detallado'!#REF!</definedName>
    <definedName name="HORI400">'[4]Analisis Detallado'!#REF!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'[21]HORM. Y MORTEROS.'!$H$212</definedName>
    <definedName name="HORM140" localSheetId="0">#REF!</definedName>
    <definedName name="HORM140">#REF!</definedName>
    <definedName name="HORM180" localSheetId="0">'[4]Analisis Detallado'!#REF!</definedName>
    <definedName name="HORM180">'[4]Analisis Detallado'!#REF!</definedName>
    <definedName name="HORM210" localSheetId="0">#REF!</definedName>
    <definedName name="HORM21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IAD">[5]INSUMOS!$H$16</definedName>
    <definedName name="ihacero" localSheetId="0">#REF!</definedName>
    <definedName name="ihacero">#REF!</definedName>
    <definedName name="ihacerom" localSheetId="0">#REF!</definedName>
    <definedName name="ihacerom">#REF!</definedName>
    <definedName name="ihagua" localSheetId="0">#REF!</definedName>
    <definedName name="ihagua">#REF!</definedName>
    <definedName name="ihalb1" localSheetId="0">#REF!</definedName>
    <definedName name="ihalb1">#REF!</definedName>
    <definedName name="ihalmbre" localSheetId="0">#REF!</definedName>
    <definedName name="ihalmbre">#REF!</definedName>
    <definedName name="ihalqlig" localSheetId="0">#REF!</definedName>
    <definedName name="ihalqlig">#REF!</definedName>
    <definedName name="ihalqvib" localSheetId="0">#REF!</definedName>
    <definedName name="ihalqvib">#REF!</definedName>
    <definedName name="iharenaf" localSheetId="0">#REF!</definedName>
    <definedName name="iharenaf">#REF!</definedName>
    <definedName name="iharenag" localSheetId="0">#REF!</definedName>
    <definedName name="iharenag">#REF!</definedName>
    <definedName name="ihayudante" localSheetId="0">#REF!</definedName>
    <definedName name="ihayudante">#REF!</definedName>
    <definedName name="ihbobedilla" localSheetId="0">#REF!</definedName>
    <definedName name="ihbobedilla">#REF!</definedName>
    <definedName name="ihcaliche" localSheetId="0">#REF!</definedName>
    <definedName name="ihcaliche">#REF!</definedName>
    <definedName name="ihcarretilla" localSheetId="0">#REF!</definedName>
    <definedName name="ihcarretilla">#REF!</definedName>
    <definedName name="ihcementob" localSheetId="0">#REF!</definedName>
    <definedName name="ihcementob">#REF!</definedName>
    <definedName name="ihcementog" localSheetId="0">#REF!</definedName>
    <definedName name="ihcementog">#REF!</definedName>
    <definedName name="ihceramicabl" localSheetId="0">#REF!</definedName>
    <definedName name="ihceramicabl">#REF!</definedName>
    <definedName name="ihclavosc" localSheetId="0">#REF!</definedName>
    <definedName name="ihclavosc">#REF!</definedName>
    <definedName name="ihestopa" localSheetId="0">#REF!</definedName>
    <definedName name="ihestopa">#REF!</definedName>
    <definedName name="ihgasoil" localSheetId="0">#REF!</definedName>
    <definedName name="ihgasoil">#REF!</definedName>
    <definedName name="ihgasolina" localSheetId="0">#REF!</definedName>
    <definedName name="ihgasolina">#REF!</definedName>
    <definedName name="ihgrava" localSheetId="0">#REF!</definedName>
    <definedName name="ihgrava">#REF!</definedName>
    <definedName name="ihhorm140" localSheetId="0">#REF!</definedName>
    <definedName name="ihhorm140">#REF!</definedName>
    <definedName name="ihhorm180" localSheetId="0">#REF!</definedName>
    <definedName name="ihhorm180">#REF!</definedName>
    <definedName name="ihhormi180" localSheetId="0">#REF!</definedName>
    <definedName name="ihhormi180">#REF!</definedName>
    <definedName name="ihhormi210" localSheetId="0">#REF!</definedName>
    <definedName name="ihhormi210">#REF!</definedName>
    <definedName name="ihhormi280" localSheetId="0">#REF!</definedName>
    <definedName name="ihhormi280">#REF!</definedName>
    <definedName name="ihimpermeabilizante" localSheetId="0">#REF!</definedName>
    <definedName name="ihimpermeabilizante">#REF!</definedName>
    <definedName name="ihminicargador" localSheetId="0">#REF!</definedName>
    <definedName name="ihminicargador">#REF!</definedName>
    <definedName name="ihmocarp" localSheetId="0">#REF!</definedName>
    <definedName name="ihmocarp">#REF!</definedName>
    <definedName name="ihpala" localSheetId="0">#REF!</definedName>
    <definedName name="ihpala">#REF!</definedName>
    <definedName name="ihpegamento" localSheetId="0">#REF!</definedName>
    <definedName name="ihpegamento">#REF!</definedName>
    <definedName name="ihpico" localSheetId="0">#REF!</definedName>
    <definedName name="ihpico">#REF!</definedName>
    <definedName name="ihpino" localSheetId="0">#REF!</definedName>
    <definedName name="ihpino">#REF!</definedName>
    <definedName name="ihpinturaacr" localSheetId="0">#REF!</definedName>
    <definedName name="ihpinturaacr">#REF!</definedName>
    <definedName name="ihpinturaexp" localSheetId="0">#REF!</definedName>
    <definedName name="ihpinturaexp">#REF!</definedName>
    <definedName name="ihpinturaman" localSheetId="0">#REF!</definedName>
    <definedName name="ihpinturaman">#REF!</definedName>
    <definedName name="ihpinturasem" localSheetId="0">#REF!</definedName>
    <definedName name="ihpinturasem">#REF!</definedName>
    <definedName name="ihplanta" localSheetId="0">#REF!</definedName>
    <definedName name="ihplanta">#REF!</definedName>
    <definedName name="ihporcelanato" localSheetId="0">#REF!</definedName>
    <definedName name="ihporcelanato">#REF!</definedName>
    <definedName name="ihtanques" localSheetId="0">#REF!</definedName>
    <definedName name="ihtanques">#REF!</definedName>
    <definedName name="ihtubo4pvc" localSheetId="0">#REF!</definedName>
    <definedName name="ihtubo4pvc">#REF!</definedName>
    <definedName name="ihvariospin" localSheetId="0">#REF!</definedName>
    <definedName name="ihvariospin">#REF!</definedName>
    <definedName name="ihzinc" localSheetId="0">#REF!</definedName>
    <definedName name="ihzinc">#REF!</definedName>
    <definedName name="ilma">[13]M.O.!#REF!</definedName>
    <definedName name="imbloques8" localSheetId="0">#REF!</definedName>
    <definedName name="imbloques8">#REF!</definedName>
    <definedName name="imcal" localSheetId="0">#REF!</definedName>
    <definedName name="imcal">#REF!</definedName>
    <definedName name="imcubos" localSheetId="0">#REF!</definedName>
    <definedName name="imcubos">#REF!</definedName>
    <definedName name="imoa40" localSheetId="0">#REF!</definedName>
    <definedName name="imoa40">#REF!</definedName>
    <definedName name="imoa60" localSheetId="0">#REF!</definedName>
    <definedName name="imoa60">#REF!</definedName>
    <definedName name="imoacb" localSheetId="0">#REF!</definedName>
    <definedName name="imoacb">#REF!</definedName>
    <definedName name="imoacero" localSheetId="0">#REF!</definedName>
    <definedName name="imoacero">#REF!</definedName>
    <definedName name="imoacero2" localSheetId="0">#REF!</definedName>
    <definedName name="imoacero2">#REF!</definedName>
    <definedName name="imoacero3" localSheetId="0">#REF!</definedName>
    <definedName name="imoacero3">#REF!</definedName>
    <definedName name="imoacero4" localSheetId="0">#REF!</definedName>
    <definedName name="imoacero4">#REF!</definedName>
    <definedName name="imoacero5" localSheetId="0">#REF!</definedName>
    <definedName name="imoacero5">#REF!</definedName>
    <definedName name="imoacerob" localSheetId="0">#REF!</definedName>
    <definedName name="imoacerob">#REF!</definedName>
    <definedName name="imoacurvo" localSheetId="0">#REF!</definedName>
    <definedName name="imoacurvo">#REF!</definedName>
    <definedName name="imoalb1" localSheetId="0">#REF!</definedName>
    <definedName name="imoalb1">#REF!</definedName>
    <definedName name="imoalb2" localSheetId="0">#REF!</definedName>
    <definedName name="imoalb2">#REF!</definedName>
    <definedName name="imoalb3" localSheetId="0">#REF!</definedName>
    <definedName name="imoalb3">#REF!</definedName>
    <definedName name="imoalbbloques4" localSheetId="0">#REF!</definedName>
    <definedName name="imoalbbloques4">#REF!</definedName>
    <definedName name="imoalbbloques6" localSheetId="0">#REF!</definedName>
    <definedName name="imoalbbloques6">#REF!</definedName>
    <definedName name="imoalbbloques8" localSheetId="0">#REF!</definedName>
    <definedName name="imoalbbloques8">#REF!</definedName>
    <definedName name="imoalbvaciado" localSheetId="0">#REF!</definedName>
    <definedName name="imoalbvaciado">#REF!</definedName>
    <definedName name="imoamalla" localSheetId="0">#REF!</definedName>
    <definedName name="imoamalla">#REF!</definedName>
    <definedName name="imoandamios" localSheetId="0">#REF!</definedName>
    <definedName name="imoandamios">#REF!</definedName>
    <definedName name="imoas2" localSheetId="0">#REF!</definedName>
    <definedName name="imoas2">#REF!</definedName>
    <definedName name="imoas3" localSheetId="0">#REF!</definedName>
    <definedName name="imoas3">#REF!</definedName>
    <definedName name="imoas4" localSheetId="0">#REF!</definedName>
    <definedName name="imoas4">#REF!</definedName>
    <definedName name="imoas5" localSheetId="0">#REF!</definedName>
    <definedName name="imoas5">#REF!</definedName>
    <definedName name="imoava" localSheetId="0">#REF!</definedName>
    <definedName name="imoava">#REF!</definedName>
    <definedName name="imoayalb" localSheetId="0">#REF!</definedName>
    <definedName name="imoayalb">#REF!</definedName>
    <definedName name="imobarandas" localSheetId="0">#REF!</definedName>
    <definedName name="imobarandas">#REF!</definedName>
    <definedName name="imobloques4" localSheetId="0">#REF!</definedName>
    <definedName name="imobloques4">#REF!</definedName>
    <definedName name="imobloques6" localSheetId="0">#REF!</definedName>
    <definedName name="imobloques6">#REF!</definedName>
    <definedName name="imobobedillas" localSheetId="0">#REF!</definedName>
    <definedName name="imobobedillas">#REF!</definedName>
    <definedName name="imobotemat" localSheetId="0">#REF!</definedName>
    <definedName name="imobotemat">#REF!</definedName>
    <definedName name="imobotematm" localSheetId="0">#REF!</definedName>
    <definedName name="imobotematm">#REF!</definedName>
    <definedName name="imobrigtop" localSheetId="0">#REF!</definedName>
    <definedName name="imobrigtop">#REF!</definedName>
    <definedName name="imocam" localSheetId="0">#REF!</definedName>
    <definedName name="imocam">#REF!</definedName>
    <definedName name="imocanaletas" localSheetId="0">#REF!</definedName>
    <definedName name="imocanaletas">#REF!</definedName>
    <definedName name="imocand" localSheetId="0">#REF!</definedName>
    <definedName name="imocand">#REF!</definedName>
    <definedName name="imocantos" localSheetId="0">#REF!</definedName>
    <definedName name="imocantos">#REF!</definedName>
    <definedName name="imocaumento2do" localSheetId="0">#REF!</definedName>
    <definedName name="imocaumento2do">#REF!</definedName>
    <definedName name="imocaumento3ro" localSheetId="0">#REF!</definedName>
    <definedName name="imocaumento3ro">#REF!</definedName>
    <definedName name="imocaumento4to" localSheetId="0">#REF!</definedName>
    <definedName name="imocaumento4to">#REF!</definedName>
    <definedName name="imocaumento5to" localSheetId="0">#REF!</definedName>
    <definedName name="imocaumento5to">#REF!</definedName>
    <definedName name="imocaumento6to" localSheetId="0">#REF!</definedName>
    <definedName name="imocaumento6to">#REF!</definedName>
    <definedName name="imocc20x40" localSheetId="0">#REF!</definedName>
    <definedName name="imocc20x40">#REF!</definedName>
    <definedName name="imocc40x40" localSheetId="0">#REF!</definedName>
    <definedName name="imocc40x40">#REF!</definedName>
    <definedName name="imocc40x60" localSheetId="0">#REF!</definedName>
    <definedName name="imocc40x60">#REF!</definedName>
    <definedName name="imocc40x80" localSheetId="0">#REF!</definedName>
    <definedName name="imocc40x80">#REF!</definedName>
    <definedName name="imocc50x50" localSheetId="0">#REF!</definedName>
    <definedName name="imocc50x50">#REF!</definedName>
    <definedName name="imocc60x50" localSheetId="0">#REF!</definedName>
    <definedName name="imocc60x50">#REF!</definedName>
    <definedName name="imocc60x60" localSheetId="0">#REF!</definedName>
    <definedName name="imocc60x60">#REF!</definedName>
    <definedName name="imocc60x80" localSheetId="0">#REF!</definedName>
    <definedName name="imocc60x80">#REF!</definedName>
    <definedName name="imoccha" localSheetId="0">#REF!</definedName>
    <definedName name="imoccha">#REF!</definedName>
    <definedName name="imocdin" localSheetId="0">#REF!</definedName>
    <definedName name="imocdin">#REF!</definedName>
    <definedName name="imocescalera" localSheetId="0">#REF!</definedName>
    <definedName name="imocescalera">#REF!</definedName>
    <definedName name="imoclplana" localSheetId="0">#REF!</definedName>
    <definedName name="imoclplana">#REF!</definedName>
    <definedName name="imocmuro1c" localSheetId="0">#REF!</definedName>
    <definedName name="imocmuro1c">#REF!</definedName>
    <definedName name="imocmuro2c" localSheetId="0">#REF!</definedName>
    <definedName name="imocmuro2c">#REF!</definedName>
    <definedName name="imocolam" localSheetId="0">#REF!</definedName>
    <definedName name="imocolam">#REF!</definedName>
    <definedName name="imocolocjuntas" localSheetId="0">#REF!</definedName>
    <definedName name="imocolocjuntas">#REF!</definedName>
    <definedName name="imocompresor" localSheetId="0">#REF!</definedName>
    <definedName name="imocompresor">#REF!</definedName>
    <definedName name="imocped110x110" localSheetId="0">#REF!</definedName>
    <definedName name="imocped110x110">#REF!</definedName>
    <definedName name="imocped40x110" localSheetId="0">#REF!</definedName>
    <definedName name="imocped40x110">#REF!</definedName>
    <definedName name="imocped80x110" localSheetId="0">#REF!</definedName>
    <definedName name="imocped80x110">#REF!</definedName>
    <definedName name="imocristalesf" localSheetId="0">#REF!</definedName>
    <definedName name="imocristalesf">#REF!</definedName>
    <definedName name="imocsespos" localSheetId="0">#REF!</definedName>
    <definedName name="imocsespos">#REF!</definedName>
    <definedName name="imocv25x65" localSheetId="0">#REF!</definedName>
    <definedName name="imocv25x65">#REF!</definedName>
    <definedName name="imocv30x65" localSheetId="0">#REF!</definedName>
    <definedName name="imocv30x65">#REF!</definedName>
    <definedName name="imodifusores" localSheetId="0">#REF!</definedName>
    <definedName name="imodifusores">#REF!</definedName>
    <definedName name="imoexcavadora" localSheetId="0">#REF!</definedName>
    <definedName name="imoexcavadora">#REF!</definedName>
    <definedName name="imofino" localSheetId="0">#REF!</definedName>
    <definedName name="imofino">#REF!</definedName>
    <definedName name="imofraguache" localSheetId="0">#REF!</definedName>
    <definedName name="imofraguache">#REF!</definedName>
    <definedName name="imohormest" localSheetId="0">#REF!</definedName>
    <definedName name="imohormest">#REF!</definedName>
    <definedName name="imolaminas" localSheetId="0">#REF!</definedName>
    <definedName name="imolaminas">#REF!</definedName>
    <definedName name="imoligadora" localSheetId="0">#REF!</definedName>
    <definedName name="imoligadora">#REF!</definedName>
    <definedName name="imooperadorexc" localSheetId="0">#REF!</definedName>
    <definedName name="imooperadorexc">#REF!</definedName>
    <definedName name="imooperadormc" localSheetId="0">#REF!</definedName>
    <definedName name="imooperadormc">#REF!</definedName>
    <definedName name="imooperadorod" localSheetId="0">#REF!</definedName>
    <definedName name="imooperadorod">#REF!</definedName>
    <definedName name="imopanetei" localSheetId="0">#REF!</definedName>
    <definedName name="imopanetei">#REF!</definedName>
    <definedName name="imopanetet" localSheetId="0">#REF!</definedName>
    <definedName name="imopanetet">#REF!</definedName>
    <definedName name="imopintura" localSheetId="0">#REF!</definedName>
    <definedName name="imopintura">#REF!</definedName>
    <definedName name="imopisocer" localSheetId="0">#REF!</definedName>
    <definedName name="imopisocer">#REF!</definedName>
    <definedName name="imopisoescalera" localSheetId="0">#REF!</definedName>
    <definedName name="imopisoescalera">#REF!</definedName>
    <definedName name="imopisohorm" localSheetId="0">#REF!</definedName>
    <definedName name="imopisohorm">#REF!</definedName>
    <definedName name="imopisopor" localSheetId="0">#REF!</definedName>
    <definedName name="imopisopor">#REF!</definedName>
    <definedName name="imopisoporcelanatoz" localSheetId="0">#REF!</definedName>
    <definedName name="imopisoporcelanatoz">#REF!</definedName>
    <definedName name="imoplafondsheetrock" localSheetId="0">#REF!</definedName>
    <definedName name="imoplafondsheetrock">#REF!</definedName>
    <definedName name="imopuertasf" localSheetId="0">#REF!</definedName>
    <definedName name="imopuertasf">#REF!</definedName>
    <definedName name="imorepello" localSheetId="0">#REF!</definedName>
    <definedName name="imorepello">#REF!</definedName>
    <definedName name="imorodillo" localSheetId="0">#REF!</definedName>
    <definedName name="imorodillo">#REF!</definedName>
    <definedName name="imosub2" localSheetId="0">#REF!</definedName>
    <definedName name="imosub2">#REF!</definedName>
    <definedName name="imosub3" localSheetId="0">#REF!</definedName>
    <definedName name="imosub3">#REF!</definedName>
    <definedName name="imosub4" localSheetId="0">#REF!</definedName>
    <definedName name="imosub4">#REF!</definedName>
    <definedName name="imosub5" localSheetId="0">#REF!</definedName>
    <definedName name="imosub5">#REF!</definedName>
    <definedName name="imotoldos" localSheetId="0">#REF!</definedName>
    <definedName name="imotoldos">#REF!</definedName>
    <definedName name="imov25x110" localSheetId="0">#REF!</definedName>
    <definedName name="imov25x110">#REF!</definedName>
    <definedName name="imov25x45" localSheetId="0">#REF!</definedName>
    <definedName name="imov25x45">#REF!</definedName>
    <definedName name="imov25x50" localSheetId="0">#REF!</definedName>
    <definedName name="imov25x50">#REF!</definedName>
    <definedName name="imov25x55" localSheetId="0">#REF!</definedName>
    <definedName name="imov25x55">#REF!</definedName>
    <definedName name="imov25x60" localSheetId="0">#REF!</definedName>
    <definedName name="imov25x60">#REF!</definedName>
    <definedName name="imov25x70" localSheetId="0">#REF!</definedName>
    <definedName name="imov25x70">#REF!</definedName>
    <definedName name="imov25x75" localSheetId="0">#REF!</definedName>
    <definedName name="imov25x75">#REF!</definedName>
    <definedName name="imovaciado" localSheetId="0">#REF!</definedName>
    <definedName name="imovaciado">#REF!</definedName>
    <definedName name="imovaumento6to" localSheetId="0">#REF!</definedName>
    <definedName name="imovaumento6to">#REF!</definedName>
    <definedName name="imovaumento7mo" localSheetId="0">#REF!</definedName>
    <definedName name="imovaumento7mo">#REF!</definedName>
    <definedName name="imovaumento8vo" localSheetId="0">#REF!</definedName>
    <definedName name="imovaumento8vo">#REF!</definedName>
    <definedName name="imovibrador" localSheetId="0">#REF!</definedName>
    <definedName name="imovibrador">#REF!</definedName>
    <definedName name="imozabaletas" localSheetId="0">#REF!</definedName>
    <definedName name="imozabaletas">#REF!</definedName>
    <definedName name="impresion_2">[23]Directos!#REF!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>#REF!</definedName>
    <definedName name="Imprimir_área_IM_6">#REF!</definedName>
    <definedName name="ingeniera">[14]M.O.!$C$10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TBIS" localSheetId="0">#REF!</definedName>
    <definedName name="ITBIS">#REF!</definedName>
    <definedName name="J">'[9]CUB-10181-3(Rescision)'!#REF!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[13]M.O.!#REF!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[17]INSU!$B$41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A">[10]M.O.!$C$10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ALQ" localSheetId="0">'[4]Analisis Detallado'!#REF!</definedName>
    <definedName name="MADALQ">'[4]Analisis Detallado'!#REF!</definedName>
    <definedName name="MADB" localSheetId="0">'[4]Analisis Detallado'!#REF!</definedName>
    <definedName name="MADB">'[4]Analisis Detallado'!#REF!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[15]INS!#REF!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mmm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[15]INS!#REF!</definedName>
    <definedName name="MOPISOCERAMICA_6">#REF!</definedName>
    <definedName name="MOPISOCERAMICA_8">#REF!</definedName>
    <definedName name="MORTB" localSheetId="0">'[4]Analisis Detallado'!#REF!</definedName>
    <definedName name="MORTB">'[4]Analisis Detallado'!#REF!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 localSheetId="0">#REF!</definedName>
    <definedName name="NADA">#REF!</definedName>
    <definedName name="NADA_6">#REF!</definedName>
    <definedName name="NADA_8">#REF!</definedName>
    <definedName name="NAMA">#REF!</definedName>
    <definedName name="NINGUNA">[24]Insumos!#REF!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o">#REF!</definedName>
    <definedName name="numero" localSheetId="0">ROUND(#REF!*#REF!,2)</definedName>
    <definedName name="numero">ROUND(#REF!*#REF!,2)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[21]SALARIOS!$C$10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[25]peso!#REF!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D" localSheetId="0">#REF!</definedName>
    <definedName name="PD">#REF!</definedName>
    <definedName name="pedri">#REF!</definedName>
    <definedName name="Peon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[17]MO!$B$11</definedName>
    <definedName name="PEONCARP">[15]INS!#REF!</definedName>
    <definedName name="PEONCARP_6">#REF!</definedName>
    <definedName name="PEONCARP_8">#REF!</definedName>
    <definedName name="PERFIL_CUADRADO_34">[17]INSU!$B$91</definedName>
    <definedName name="Pernos">#REF!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[26]insumos!$D$295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[17]INSU!$B$103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bau" localSheetId="0">#REF!</definedName>
    <definedName name="plastbau">#REF!</definedName>
    <definedName name="PLASTICO">[17]INSU!$B$90</definedName>
    <definedName name="PLIGADORA2">[15]INS!$D$563</definedName>
    <definedName name="PLIGADORA2_6">#REF!</definedName>
    <definedName name="PLOMERO">[15]INS!#REF!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[15]INS!#REF!</definedName>
    <definedName name="PLOMEROAYUDANTE_6">#REF!</definedName>
    <definedName name="PLOMEROAYUDANTE_8">#REF!</definedName>
    <definedName name="PLOMEROOFICIAL">[15]INS!#REF!</definedName>
    <definedName name="PLOMEROOFICIAL_6">#REF!</definedName>
    <definedName name="PLOMEROOFICIAL_8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[19]precios!#REF!</definedName>
    <definedName name="pmadera2162_8">#REF!</definedName>
    <definedName name="po">[27]PRESUPUESTO!$O$9:$O$236</definedName>
    <definedName name="porcentaje" localSheetId="0">#REF!*#REF!</definedName>
    <definedName name="porcentaje">#REF!*#REF!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[28]Precios!$A$4:$F$1576</definedName>
    <definedName name="PRESUPUESTO">#N/A</definedName>
    <definedName name="PRESUPUESTO_6">NA()</definedName>
    <definedName name="Print_Area_MI" localSheetId="0">#REF!</definedName>
    <definedName name="Print_Area_MI">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CC1" localSheetId="0">'[4]Analisis Detallado'!#REF!</definedName>
    <definedName name="PVCC1">'[4]Analisis Detallado'!#REF!</definedName>
    <definedName name="PVCC1_1_2" localSheetId="0">'[4]Analisis Detallado'!#REF!</definedName>
    <definedName name="PVCC1_1_2">'[4]Analisis Detallado'!#REF!</definedName>
    <definedName name="PVCC1_1_4" localSheetId="0">'[4]Analisis Detallado'!#REF!</definedName>
    <definedName name="PVCC1_1_4">'[4]Analisis Detallado'!#REF!</definedName>
    <definedName name="PVCC1_2" localSheetId="0">'[4]Analisis Detallado'!#REF!</definedName>
    <definedName name="PVCC1_2">'[4]Analisis Detallado'!#REF!</definedName>
    <definedName name="PVCC2" localSheetId="0">'[4]Analisis Detallado'!#REF!</definedName>
    <definedName name="PVCC2">'[4]Analisis Detallado'!#REF!</definedName>
    <definedName name="PVCC2_1_2" localSheetId="0">'[4]Analisis Detallado'!#REF!</definedName>
    <definedName name="PVCC2_1_2">'[4]Analisis Detallado'!#REF!</definedName>
    <definedName name="PVCC3" localSheetId="0">'[4]Analisis Detallado'!#REF!</definedName>
    <definedName name="PVCC3">'[4]Analisis Detallado'!#REF!</definedName>
    <definedName name="PVCC3_4" localSheetId="0">'[4]Analisis Detallado'!#REF!</definedName>
    <definedName name="PVCC3_4">'[4]Analisis Detallado'!#REF!</definedName>
    <definedName name="PVCC4" localSheetId="0">'[4]Analisis Detallado'!#REF!</definedName>
    <definedName name="PVCC4">'[4]Analisis Detallado'!#REF!</definedName>
    <definedName name="PWINCHE2000K">[15]INS!$D$568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[29]INS!#REF!</definedName>
    <definedName name="QQQ">[6]M.O.!#REF!</definedName>
    <definedName name="QQQQ">#REF!</definedName>
    <definedName name="QQQQQ">#REF!</definedName>
    <definedName name="qw">[27]PRESUPUESTO!$M$10:$AH$731</definedName>
    <definedName name="qwe">[30]INSU!$D$133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[31]COF!$G$733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[13]M.O.!$C$12</definedName>
    <definedName name="SUB">[32]presupuesto!#REF!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C1_" localSheetId="0">'[4]Analisis Detallado'!#REF!</definedName>
    <definedName name="TC1_">'[4]Analisis Detallado'!#REF!</definedName>
    <definedName name="TC1_1_2_" localSheetId="0">'[4]Analisis Detallado'!#REF!</definedName>
    <definedName name="TC1_1_2_">'[4]Analisis Detallado'!#REF!</definedName>
    <definedName name="TC1_1_4_" localSheetId="0">'[4]Analisis Detallado'!#REF!</definedName>
    <definedName name="TC1_1_4_">'[4]Analisis Detallado'!#REF!</definedName>
    <definedName name="TC1_2_" localSheetId="0">'[4]Analisis Detallado'!#REF!</definedName>
    <definedName name="TC1_2_">'[4]Analisis Detallado'!#REF!</definedName>
    <definedName name="TC2_" localSheetId="0">'[4]Analisis Detallado'!#REF!</definedName>
    <definedName name="TC2_">'[4]Analisis Detallado'!#REF!</definedName>
    <definedName name="TC2_1_2_" localSheetId="0">'[4]Analisis Detallado'!#REF!</definedName>
    <definedName name="TC2_1_2_">'[4]Analisis Detallado'!#REF!</definedName>
    <definedName name="TC3_" localSheetId="0">'[4]Analisis Detallado'!#REF!</definedName>
    <definedName name="TC3_">'[4]Analisis Detallado'!#REF!</definedName>
    <definedName name="TC3_4_" localSheetId="0">'[4]Analisis Detallado'!#REF!</definedName>
    <definedName name="TC3_4_">'[4]Analisis Detallado'!#REF!</definedName>
    <definedName name="TC4_" localSheetId="0">'[4]Analisis Detallado'!#REF!</definedName>
    <definedName name="TC4_">'[4]Analisis Detallado'!#REF!</definedName>
    <definedName name="TD1_1_2_" localSheetId="0">'[4]Analisis Detallado'!#REF!</definedName>
    <definedName name="TD1_1_2_">'[4]Analisis Detallado'!#REF!</definedName>
    <definedName name="TD10_" localSheetId="0">'[4]Analisis Detallado'!#REF!</definedName>
    <definedName name="TD10_">'[4]Analisis Detallado'!#REF!</definedName>
    <definedName name="TD2_" localSheetId="0">'[4]Analisis Detallado'!#REF!</definedName>
    <definedName name="TD2_">'[4]Analisis Detallado'!#REF!</definedName>
    <definedName name="TD3_" localSheetId="0">'[4]Analisis Detallado'!#REF!</definedName>
    <definedName name="TD3_">'[4]Analisis Detallado'!#REF!</definedName>
    <definedName name="TD4_" localSheetId="0">'[4]Analisis Detallado'!#REF!</definedName>
    <definedName name="TD4_">'[4]Analisis Detallado'!#REF!</definedName>
    <definedName name="TD6_" localSheetId="0">'[4]Analisis Detallado'!#REF!</definedName>
    <definedName name="TD6_">'[4]Analisis Detallado'!#REF!</definedName>
    <definedName name="TD8_" localSheetId="0">'[4]Analisis Detallado'!#REF!</definedName>
    <definedName name="TD8_">'[4]Analisis Detallado'!#REF!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 localSheetId="0">'Aceras y Contenes'!$A:$F,'Aceras y Contenes'!$1:$9</definedName>
    <definedName name="_xlnm.Print_Titles">#N/A</definedName>
    <definedName name="TNC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P1_" localSheetId="0">'[4]Analisis Detallado'!#REF!</definedName>
    <definedName name="TP1_">'[4]Analisis Detallado'!#REF!</definedName>
    <definedName name="TP1_1_2_" localSheetId="0">'[4]Analisis Detallado'!#REF!</definedName>
    <definedName name="TP1_1_2_">'[4]Analisis Detallado'!#REF!</definedName>
    <definedName name="TP1_2_" localSheetId="0">'[4]Analisis Detallado'!#REF!</definedName>
    <definedName name="TP1_2_">'[4]Analisis Detallado'!#REF!</definedName>
    <definedName name="TP10_" localSheetId="0">'[4]Analisis Detallado'!#REF!</definedName>
    <definedName name="TP10_">'[4]Analisis Detallado'!#REF!</definedName>
    <definedName name="TP2_" localSheetId="0">'[4]Analisis Detallado'!#REF!</definedName>
    <definedName name="TP2_">'[4]Analisis Detallado'!#REF!</definedName>
    <definedName name="TP3_" localSheetId="0">'[4]Analisis Detallado'!#REF!</definedName>
    <definedName name="TP3_">'[4]Analisis Detallado'!#REF!</definedName>
    <definedName name="TP3_4_" localSheetId="0">'[4]Analisis Detallado'!#REF!</definedName>
    <definedName name="TP3_4_">'[4]Analisis Detallado'!#REF!</definedName>
    <definedName name="TP4_" localSheetId="0">'[4]Analisis Detallado'!#REF!</definedName>
    <definedName name="TP4_">'[4]Analisis Detallado'!#REF!</definedName>
    <definedName name="TP6_" localSheetId="0">'[4]Analisis Detallado'!#REF!</definedName>
    <definedName name="TP6_">'[4]Analisis Detallado'!#REF!</definedName>
    <definedName name="TP8_" localSheetId="0">'[4]Analisis Detallado'!#REF!</definedName>
    <definedName name="TP8_">'[4]Analisis Detallado'!#REF!</definedName>
    <definedName name="TPC3_4_" localSheetId="0">'[4]Analisis Detallado'!#REF!</definedName>
    <definedName name="TPC3_4_">'[4]Analisis Detallado'!#REF!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WST1" localSheetId="0">'[4]Analisis Detallado'!#REF!</definedName>
    <definedName name="TWST1">'[4]Analisis Detallado'!#REF!</definedName>
    <definedName name="TWST1_0" localSheetId="0">'[4]Analisis Detallado'!#REF!</definedName>
    <definedName name="TWST1_0">'[4]Analisis Detallado'!#REF!</definedName>
    <definedName name="TWST10" localSheetId="0">'[4]Analisis Detallado'!#REF!</definedName>
    <definedName name="TWST10">'[4]Analisis Detallado'!#REF!</definedName>
    <definedName name="TWST12" localSheetId="0">'[4]Analisis Detallado'!#REF!</definedName>
    <definedName name="TWST12">'[4]Analisis Detallado'!#REF!</definedName>
    <definedName name="TWST14" localSheetId="0">'[4]Analisis Detallado'!#REF!</definedName>
    <definedName name="TWST14">'[4]Analisis Detallado'!#REF!</definedName>
    <definedName name="TWST16" localSheetId="0">'[4]Analisis Detallado'!#REF!</definedName>
    <definedName name="TWST16">'[4]Analisis Detallado'!#REF!</definedName>
    <definedName name="TWST18" localSheetId="0">'[4]Analisis Detallado'!#REF!</definedName>
    <definedName name="TWST18">'[4]Analisis Detallado'!#REF!</definedName>
    <definedName name="TWST2" localSheetId="0">'[4]Analisis Detallado'!#REF!</definedName>
    <definedName name="TWST2">'[4]Analisis Detallado'!#REF!</definedName>
    <definedName name="TWST2_0" localSheetId="0">'[4]Analisis Detallado'!#REF!</definedName>
    <definedName name="TWST2_0">'[4]Analisis Detallado'!#REF!</definedName>
    <definedName name="TWST20" localSheetId="0">'[4]Analisis Detallado'!#REF!</definedName>
    <definedName name="TWST20">'[4]Analisis Detallado'!#REF!</definedName>
    <definedName name="TWST3_0" localSheetId="0">'[4]Analisis Detallado'!#REF!</definedName>
    <definedName name="TWST3_0">'[4]Analisis Detallado'!#REF!</definedName>
    <definedName name="TWST4" localSheetId="0">'[4]Analisis Detallado'!#REF!</definedName>
    <definedName name="TWST4">'[4]Analisis Detallado'!#REF!</definedName>
    <definedName name="TWST4_0" localSheetId="0">'[4]Analisis Detallado'!#REF!</definedName>
    <definedName name="TWST4_0">'[4]Analisis Detallado'!#REF!</definedName>
    <definedName name="TWST6" localSheetId="0">'[4]Analisis Detallado'!#REF!</definedName>
    <definedName name="TWST6">'[4]Analisis Detallado'!#REF!</definedName>
    <definedName name="TWST8" localSheetId="0">'[4]Analisis Detallado'!#REF!</definedName>
    <definedName name="TWST8">'[4]Analisis Detallado'!#REF!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[29]INS!$D$561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M8H" localSheetId="0">'[4]Analisis Detallado'!#REF!</definedName>
    <definedName name="ZM8H">'[4]Analisis Detallado'!#REF!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91029"/>
</workbook>
</file>

<file path=xl/calcChain.xml><?xml version="1.0" encoding="utf-8"?>
<calcChain xmlns="http://schemas.openxmlformats.org/spreadsheetml/2006/main">
  <c r="C22" i="21" l="1"/>
  <c r="F23" i="21" l="1"/>
  <c r="F22" i="21"/>
  <c r="F21" i="21"/>
  <c r="F20" i="21"/>
  <c r="F19" i="21"/>
  <c r="F24" i="21" l="1"/>
  <c r="C29" i="21" l="1"/>
  <c r="F15" i="21" l="1"/>
  <c r="F13" i="21" l="1"/>
  <c r="F14" i="21" l="1"/>
  <c r="F32" i="21"/>
  <c r="F33" i="21" s="1"/>
  <c r="F29" i="21"/>
  <c r="F28" i="21"/>
  <c r="F12" i="21"/>
  <c r="F16" i="21" s="1"/>
  <c r="F30" i="21" l="1"/>
  <c r="F35" i="21" s="1"/>
  <c r="G91" i="22" l="1"/>
  <c r="G90" i="22"/>
  <c r="G89" i="22"/>
  <c r="G88" i="22"/>
  <c r="G87" i="22"/>
  <c r="G86" i="22"/>
  <c r="G85" i="22"/>
  <c r="G84" i="22"/>
  <c r="G93" i="22" l="1"/>
  <c r="F41" i="21" l="1"/>
  <c r="F37" i="21"/>
  <c r="F42" i="21"/>
  <c r="F46" i="21"/>
  <c r="F43" i="21"/>
  <c r="F45" i="21"/>
  <c r="F40" i="21"/>
  <c r="F44" i="21"/>
  <c r="E78" i="22"/>
  <c r="F78" i="22" s="1"/>
  <c r="F77" i="22"/>
  <c r="G64" i="22"/>
  <c r="F47" i="21" l="1"/>
  <c r="F49" i="21" s="1"/>
  <c r="F51" i="21" s="1"/>
  <c r="F53" i="21" s="1"/>
  <c r="F79" i="22"/>
  <c r="G71" i="22"/>
  <c r="G70" i="22"/>
  <c r="G69" i="22"/>
  <c r="G68" i="22"/>
  <c r="G67" i="22"/>
  <c r="G66" i="22"/>
  <c r="G65" i="22"/>
  <c r="G72" i="22" l="1"/>
  <c r="G73" i="22" s="1"/>
  <c r="G57" i="22" l="1"/>
  <c r="G56" i="22"/>
  <c r="G55" i="22"/>
  <c r="G40" i="22"/>
  <c r="G39" i="22"/>
  <c r="G43" i="22"/>
  <c r="G46" i="22" s="1"/>
  <c r="G59" i="22" l="1"/>
  <c r="G42" i="22"/>
  <c r="G45" i="22" s="1"/>
  <c r="G48" i="22" s="1"/>
  <c r="G49" i="22" s="1"/>
  <c r="G30" i="22"/>
  <c r="G32" i="22"/>
  <c r="G31" i="22"/>
  <c r="G29" i="22"/>
  <c r="G24" i="22" l="1"/>
  <c r="G22" i="22"/>
  <c r="G21" i="22"/>
  <c r="F23" i="22" s="1"/>
  <c r="G17" i="22"/>
  <c r="G15" i="22"/>
  <c r="G23" i="22" l="1"/>
  <c r="F33" i="22"/>
  <c r="G33" i="22" s="1"/>
  <c r="G35" i="22" s="1"/>
  <c r="G25" i="22"/>
  <c r="F16" i="22"/>
  <c r="G16" i="22" s="1"/>
  <c r="G18" i="22" s="1"/>
  <c r="E5" i="22" l="1"/>
  <c r="F5" i="22" s="1"/>
  <c r="F6" i="22"/>
  <c r="F8" i="22" l="1"/>
  <c r="E9" i="22" s="1"/>
  <c r="F9" i="22" s="1"/>
  <c r="F10" i="22" s="1"/>
  <c r="F12" i="22" s="1"/>
</calcChain>
</file>

<file path=xl/sharedStrings.xml><?xml version="1.0" encoding="utf-8"?>
<sst xmlns="http://schemas.openxmlformats.org/spreadsheetml/2006/main" count="234" uniqueCount="160">
  <si>
    <t>Descripcion</t>
  </si>
  <si>
    <t>Unidad</t>
  </si>
  <si>
    <t>Cantidad</t>
  </si>
  <si>
    <t>GASTOS INDIRECTOS</t>
  </si>
  <si>
    <t>Dirección Técnica</t>
  </si>
  <si>
    <t>Gastos Administrativos</t>
  </si>
  <si>
    <t>Ley 6/86</t>
  </si>
  <si>
    <t>TOTAL GENERAL</t>
  </si>
  <si>
    <t>Ml</t>
  </si>
  <si>
    <t>No</t>
  </si>
  <si>
    <t>P.U. (RD$)</t>
  </si>
  <si>
    <t>Valor (RD$)</t>
  </si>
  <si>
    <t>SUB - TOTAL GENERAL RD$</t>
  </si>
  <si>
    <t>TOTAL GASTOS INDIRECTOS</t>
  </si>
  <si>
    <t>TOTAL A CONTRATAR RD$</t>
  </si>
  <si>
    <t>M³</t>
  </si>
  <si>
    <t>P.A</t>
  </si>
  <si>
    <t>Transporte de Materiales y Equipos</t>
  </si>
  <si>
    <t>Seguros, Poliza y Fianzas</t>
  </si>
  <si>
    <t>Supervision</t>
  </si>
  <si>
    <t>Imprevistos</t>
  </si>
  <si>
    <t>DIRECCION DE OBRAS PUBLICAS MUNICIPALES</t>
  </si>
  <si>
    <t>Preliminares</t>
  </si>
  <si>
    <t xml:space="preserve">AYUNTAMIENTO MUNICIPAL  </t>
  </si>
  <si>
    <t>SAN CRISTOBAL</t>
  </si>
  <si>
    <t>ITBIS en base a Dirección Técnica</t>
  </si>
  <si>
    <t>Letrero Identificación de Obra</t>
  </si>
  <si>
    <t>Limpieza Final y Bote</t>
  </si>
  <si>
    <t>Movimiento de Tierra:</t>
  </si>
  <si>
    <t>Bote producto de Excavacion</t>
  </si>
  <si>
    <t>Construcción de acera en hormigón 180 kg/cm², C/ligadora, e = 0.10 mts, a = 1.0 m</t>
  </si>
  <si>
    <t>Construcción de Contenes (0.45x0.30x0.15)             f'c = 180 kg/cm², C/ligadora.</t>
  </si>
  <si>
    <t>Suministro de relleno Caliche regado, Nivelado y compactado C/maquito</t>
  </si>
  <si>
    <t>Excavacion a Mano material no clasificado</t>
  </si>
  <si>
    <t>Telford (tipo III), a base de H.S y Piedras</t>
  </si>
  <si>
    <t>Nota 2:</t>
  </si>
  <si>
    <t>SUB-TOTAL 1</t>
  </si>
  <si>
    <t>SUB-TOTAL 2</t>
  </si>
  <si>
    <t>SUB-TOTAL 3</t>
  </si>
  <si>
    <t>Hormigon Simple en:</t>
  </si>
  <si>
    <t>SUB-TOTAL 4</t>
  </si>
  <si>
    <t>Codia</t>
  </si>
  <si>
    <t>Caseta de Materiales</t>
  </si>
  <si>
    <t xml:space="preserve">EXCAVACIÓN A MANO </t>
  </si>
  <si>
    <t>Descripción</t>
  </si>
  <si>
    <t>P.U</t>
  </si>
  <si>
    <t>Valor</t>
  </si>
  <si>
    <t>Picadores (2 Hombres)</t>
  </si>
  <si>
    <t>Día</t>
  </si>
  <si>
    <t>Paleador</t>
  </si>
  <si>
    <t xml:space="preserve">SUB-TOTAL </t>
  </si>
  <si>
    <t>Rendimiento</t>
  </si>
  <si>
    <t>M3/DIA</t>
  </si>
  <si>
    <t>Herramientas 10%</t>
  </si>
  <si>
    <t>Costo / M3</t>
  </si>
  <si>
    <t>Relleno de Reposicion</t>
  </si>
  <si>
    <t xml:space="preserve">Peón </t>
  </si>
  <si>
    <t>H/Día</t>
  </si>
  <si>
    <t>Herramientas</t>
  </si>
  <si>
    <t>%</t>
  </si>
  <si>
    <t xml:space="preserve">Apisonado mecanico del relleno </t>
  </si>
  <si>
    <t>p.a</t>
  </si>
  <si>
    <t>COSTO/M3</t>
  </si>
  <si>
    <t xml:space="preserve">Relleno compactado de caliche </t>
  </si>
  <si>
    <t>Caliche</t>
  </si>
  <si>
    <t>m3</t>
  </si>
  <si>
    <t>HORMIGÓN  180 Kg/Cm2. Ligado a mano</t>
  </si>
  <si>
    <t>#</t>
  </si>
  <si>
    <t>a)</t>
  </si>
  <si>
    <t>Agua cargada con tanque</t>
  </si>
  <si>
    <t>Gls.</t>
  </si>
  <si>
    <t>b)</t>
  </si>
  <si>
    <t>Cemento Gris</t>
  </si>
  <si>
    <t>Fda.</t>
  </si>
  <si>
    <t>c)</t>
  </si>
  <si>
    <t>Arena Lavada</t>
  </si>
  <si>
    <t>M3.</t>
  </si>
  <si>
    <t>d)</t>
  </si>
  <si>
    <t>Grava Clasificada</t>
  </si>
  <si>
    <t>g)</t>
  </si>
  <si>
    <t>Ligado y Vaciado A MANO</t>
  </si>
  <si>
    <t>M3</t>
  </si>
  <si>
    <t>TELFORD PARA CONTENES:</t>
  </si>
  <si>
    <t>CEMENTO</t>
  </si>
  <si>
    <t>FDA</t>
  </si>
  <si>
    <t>AGREGADO</t>
  </si>
  <si>
    <t>AGUA</t>
  </si>
  <si>
    <t>PIEDRAS</t>
  </si>
  <si>
    <t>RESUMEN</t>
  </si>
  <si>
    <t>20% H.S.</t>
  </si>
  <si>
    <t>50% PIEDRA</t>
  </si>
  <si>
    <t>MANO DE OBRA</t>
  </si>
  <si>
    <t>COSTO$/M3</t>
  </si>
  <si>
    <t>Total</t>
  </si>
  <si>
    <t>CONTEN</t>
  </si>
  <si>
    <t>Hormigón180 Kg/Cm2 a ligado a  Mano</t>
  </si>
  <si>
    <t>Plantilla y Guardera</t>
  </si>
  <si>
    <t>Mano de Obra</t>
  </si>
  <si>
    <t>Costo / ML</t>
  </si>
  <si>
    <t>REPLANTEO</t>
  </si>
  <si>
    <t>&lt;120</t>
  </si>
  <si>
    <t>mt2</t>
  </si>
  <si>
    <t>2.01</t>
  </si>
  <si>
    <t>Cal (50 lbs)</t>
  </si>
  <si>
    <t>2.02</t>
  </si>
  <si>
    <t>Clavos Corrientes</t>
  </si>
  <si>
    <t>LBS</t>
  </si>
  <si>
    <t>2.03</t>
  </si>
  <si>
    <t>Madera Pino Americano Bruta 4  usos</t>
  </si>
  <si>
    <t>P2</t>
  </si>
  <si>
    <t>2.04</t>
  </si>
  <si>
    <t>Hilo de nylon</t>
  </si>
  <si>
    <t>Ud</t>
  </si>
  <si>
    <t>2.05</t>
  </si>
  <si>
    <t>Herramienta de Trabajo a mano</t>
  </si>
  <si>
    <t>PA</t>
  </si>
  <si>
    <t>2.06</t>
  </si>
  <si>
    <t xml:space="preserve">Carpintero  </t>
  </si>
  <si>
    <t>2.07</t>
  </si>
  <si>
    <t>Ayudante</t>
  </si>
  <si>
    <t>2.08</t>
  </si>
  <si>
    <t>Trabajador No calificado (TNC)</t>
  </si>
  <si>
    <t>COSTO/UD</t>
  </si>
  <si>
    <t xml:space="preserve"> COSTO/M2</t>
  </si>
  <si>
    <t>LIMPIEZA GENERAL Y BOTE</t>
  </si>
  <si>
    <t>Bote Asumido</t>
  </si>
  <si>
    <t xml:space="preserve">Costo </t>
  </si>
  <si>
    <t>4 Brigadas (4 hombre a 600*dia)</t>
  </si>
  <si>
    <t>Monto Total RD$:</t>
  </si>
  <si>
    <t>La Partida de Imprevistos será autorizada por decisión de esta Dirección (Ingeniería y/o Despacho del Alcalde).</t>
  </si>
  <si>
    <t xml:space="preserve">              Volumetría realizada por:                                                                       </t>
  </si>
  <si>
    <t xml:space="preserve">    Revisada Por:</t>
  </si>
  <si>
    <t>CASETA DE MATERIALES (2.00 x 2.00)</t>
  </si>
  <si>
    <t>Horcones</t>
  </si>
  <si>
    <t>Uds</t>
  </si>
  <si>
    <t>Enlates (1" x 4" x 14´)</t>
  </si>
  <si>
    <t>Plancha Zinc ( 6´ x  3´) Calibre 34</t>
  </si>
  <si>
    <t xml:space="preserve">Visagra 3" </t>
  </si>
  <si>
    <t>Clavo Zinc 2½"</t>
  </si>
  <si>
    <t>Lbs</t>
  </si>
  <si>
    <t>Clavo Madera 2½"</t>
  </si>
  <si>
    <t>Vigilante</t>
  </si>
  <si>
    <t>Mes</t>
  </si>
  <si>
    <t>Costo /Ud</t>
  </si>
  <si>
    <t>Replanteo</t>
  </si>
  <si>
    <t>M²</t>
  </si>
  <si>
    <t xml:space="preserve">Nota 1: </t>
  </si>
  <si>
    <t>La Partida Seguros, Pólizas y Fianzas será pagada previa presentación de Factura.</t>
  </si>
  <si>
    <t>__________________________________</t>
  </si>
  <si>
    <t xml:space="preserve">        Ing. Andres Yander Santana</t>
  </si>
  <si>
    <t>Arq. Emilia Sarmiento Minier</t>
  </si>
  <si>
    <t xml:space="preserve">       Ing. De Presupuesto, AMSC</t>
  </si>
  <si>
    <t>Directora de Obras Públicas Municipales, AMSC</t>
  </si>
  <si>
    <t>Presupuesto participativo</t>
  </si>
  <si>
    <t>P:A</t>
  </si>
  <si>
    <t xml:space="preserve">Demolicion elemento de hormigon con compresor </t>
  </si>
  <si>
    <t>Fecha 08-02-2023</t>
  </si>
  <si>
    <t>PRESUPUESTO :  Construccion Aceras y Contenes</t>
  </si>
  <si>
    <t>UBICACION: Pueblo Nuevo, La Caoba</t>
  </si>
  <si>
    <t>Letrero Identificación de Obra móviles a dos caras 4’X2’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</si>
</sst>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#,##0.00;[Red]#,##0.00"/>
    <numFmt numFmtId="167" formatCode="#."/>
    <numFmt numFmtId="168" formatCode="0.0"/>
    <numFmt numFmtId="169" formatCode="_([$€-2]* #,##0.00_);_([$€-2]* \(#,##0.00\);_([$€-2]* &quot;-&quot;??_)"/>
    <numFmt numFmtId="170" formatCode="_-[$€-2]* #,##0.00_-;\-[$€-2]* #,##0.00_-;_-[$€-2]* &quot;-&quot;??_-"/>
    <numFmt numFmtId="171" formatCode="_-* #,##0.00\ [$€]_-;\-* #,##0.00\ [$€]_-;_-* &quot;-&quot;??\ [$€]_-;_-@_-"/>
    <numFmt numFmtId="172" formatCode="_-* #,##0.00\ _P_t_s_-;\-* #,##0.00\ _P_t_s_-;_-* &quot;-&quot;??\ _P_t_s_-;_-@_-"/>
    <numFmt numFmtId="173" formatCode="_-* #,##0.00\ &quot;Pts&quot;_-;\-* #,##0.00\ &quot;Pts&quot;_-;_-* &quot;-&quot;??\ &quot;Pts&quot;_-;_-@_-"/>
    <numFmt numFmtId="174" formatCode="0.00_)"/>
    <numFmt numFmtId="175" formatCode="#,##0.0_);\(#,##0.0\)"/>
    <numFmt numFmtId="176" formatCode="#,##0.000"/>
    <numFmt numFmtId="177" formatCode="0.00;[Red]0.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2"/>
      <name val="Courier"/>
      <family val="3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Tms Rmn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1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double">
        <color indexed="64"/>
      </right>
      <top style="thin">
        <color indexed="22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ck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ck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2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7" fontId="9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0" fontId="2" fillId="0" borderId="0"/>
    <xf numFmtId="9" fontId="2" fillId="0" borderId="0" applyFont="0" applyFill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5" fillId="19" borderId="4" applyNumberFormat="0" applyAlignment="0" applyProtection="0"/>
    <xf numFmtId="0" fontId="15" fillId="19" borderId="4" applyNumberFormat="0" applyAlignment="0" applyProtection="0"/>
    <xf numFmtId="0" fontId="15" fillId="19" borderId="4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14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14" fillId="18" borderId="0" applyNumberFormat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0" fillId="10" borderId="0" applyNumberFormat="0" applyBorder="0" applyAlignment="0" applyProtection="0"/>
    <xf numFmtId="0" fontId="11" fillId="0" borderId="0"/>
    <xf numFmtId="174" fontId="21" fillId="0" borderId="0"/>
    <xf numFmtId="0" fontId="2" fillId="0" borderId="0"/>
    <xf numFmtId="0" fontId="2" fillId="0" borderId="0"/>
    <xf numFmtId="0" fontId="2" fillId="0" borderId="0"/>
    <xf numFmtId="39" fontId="8" fillId="0" borderId="0"/>
    <xf numFmtId="0" fontId="2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3" fillId="19" borderId="8" applyNumberFormat="0" applyAlignment="0" applyProtection="0"/>
    <xf numFmtId="0" fontId="23" fillId="19" borderId="8" applyNumberForma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19" borderId="8" applyNumberFormat="0" applyAlignment="0" applyProtection="0"/>
    <xf numFmtId="0" fontId="1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39" fontId="26" fillId="0" borderId="0"/>
    <xf numFmtId="171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8" fillId="0" borderId="0"/>
  </cellStyleXfs>
  <cellXfs count="303">
    <xf numFmtId="0" fontId="0" fillId="0" borderId="0" xfId="0"/>
    <xf numFmtId="166" fontId="7" fillId="0" borderId="0" xfId="0" applyNumberFormat="1" applyFont="1" applyAlignment="1">
      <alignment horizontal="center"/>
    </xf>
    <xf numFmtId="0" fontId="7" fillId="0" borderId="0" xfId="0" applyFont="1" applyAlignment="1">
      <alignment vertical="top"/>
    </xf>
    <xf numFmtId="4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center" vertical="top"/>
    </xf>
    <xf numFmtId="0" fontId="6" fillId="0" borderId="0" xfId="0" applyFont="1" applyAlignment="1">
      <alignment wrapText="1"/>
    </xf>
    <xf numFmtId="0" fontId="5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5" fillId="0" borderId="1" xfId="0" applyFont="1" applyBorder="1"/>
    <xf numFmtId="0" fontId="29" fillId="20" borderId="0" xfId="151" applyFont="1" applyFill="1" applyAlignment="1">
      <alignment horizontal="left"/>
    </xf>
    <xf numFmtId="2" fontId="29" fillId="20" borderId="0" xfId="151" applyNumberFormat="1" applyFont="1" applyFill="1" applyAlignment="1">
      <alignment horizontal="left"/>
    </xf>
    <xf numFmtId="4" fontId="29" fillId="20" borderId="0" xfId="151" quotePrefix="1" applyNumberFormat="1" applyFont="1" applyFill="1"/>
    <xf numFmtId="0" fontId="29" fillId="20" borderId="0" xfId="151" quotePrefix="1" applyFont="1" applyFill="1" applyAlignment="1">
      <alignment horizontal="center"/>
    </xf>
    <xf numFmtId="4" fontId="29" fillId="20" borderId="0" xfId="151" applyNumberFormat="1" applyFont="1" applyFill="1"/>
    <xf numFmtId="0" fontId="29" fillId="21" borderId="10" xfId="151" applyFont="1" applyFill="1" applyBorder="1" applyAlignment="1">
      <alignment horizontal="center"/>
    </xf>
    <xf numFmtId="2" fontId="29" fillId="21" borderId="10" xfId="151" applyNumberFormat="1" applyFont="1" applyFill="1" applyBorder="1"/>
    <xf numFmtId="4" fontId="29" fillId="21" borderId="10" xfId="151" applyNumberFormat="1" applyFont="1" applyFill="1" applyBorder="1" applyAlignment="1">
      <alignment horizontal="center"/>
    </xf>
    <xf numFmtId="176" fontId="29" fillId="21" borderId="11" xfId="151" applyNumberFormat="1" applyFont="1" applyFill="1" applyBorder="1" applyAlignment="1">
      <alignment horizontal="center"/>
    </xf>
    <xf numFmtId="0" fontId="30" fillId="0" borderId="12" xfId="151" applyFont="1" applyBorder="1"/>
    <xf numFmtId="2" fontId="30" fillId="0" borderId="12" xfId="151" applyNumberFormat="1" applyFont="1" applyBorder="1" applyAlignment="1">
      <alignment horizontal="right"/>
    </xf>
    <xf numFmtId="0" fontId="30" fillId="0" borderId="12" xfId="151" applyFont="1" applyBorder="1" applyAlignment="1">
      <alignment horizontal="center"/>
    </xf>
    <xf numFmtId="4" fontId="30" fillId="0" borderId="12" xfId="151" applyNumberFormat="1" applyFont="1" applyBorder="1" applyAlignment="1">
      <alignment horizontal="right"/>
    </xf>
    <xf numFmtId="4" fontId="30" fillId="0" borderId="13" xfId="151" applyNumberFormat="1" applyFont="1" applyBorder="1" applyAlignment="1">
      <alignment horizontal="right"/>
    </xf>
    <xf numFmtId="0" fontId="30" fillId="0" borderId="12" xfId="151" quotePrefix="1" applyFont="1" applyBorder="1" applyAlignment="1">
      <alignment horizontal="left"/>
    </xf>
    <xf numFmtId="0" fontId="30" fillId="0" borderId="12" xfId="151" quotePrefix="1" applyFont="1" applyBorder="1" applyAlignment="1">
      <alignment horizontal="center"/>
    </xf>
    <xf numFmtId="4" fontId="30" fillId="0" borderId="12" xfId="151" applyNumberFormat="1" applyFont="1" applyBorder="1" applyAlignment="1">
      <alignment horizontal="center"/>
    </xf>
    <xf numFmtId="4" fontId="30" fillId="0" borderId="13" xfId="151" applyNumberFormat="1" applyFont="1" applyBorder="1" applyAlignment="1">
      <alignment horizontal="center"/>
    </xf>
    <xf numFmtId="0" fontId="29" fillId="0" borderId="12" xfId="151" applyFont="1" applyBorder="1" applyAlignment="1">
      <alignment horizontal="center"/>
    </xf>
    <xf numFmtId="2" fontId="30" fillId="0" borderId="12" xfId="151" applyNumberFormat="1" applyFont="1" applyBorder="1"/>
    <xf numFmtId="39" fontId="30" fillId="0" borderId="12" xfId="151" applyNumberFormat="1" applyFont="1" applyBorder="1" applyAlignment="1">
      <alignment horizontal="center"/>
    </xf>
    <xf numFmtId="39" fontId="30" fillId="0" borderId="12" xfId="151" applyNumberFormat="1" applyFont="1" applyBorder="1"/>
    <xf numFmtId="39" fontId="29" fillId="0" borderId="13" xfId="151" applyNumberFormat="1" applyFont="1" applyBorder="1"/>
    <xf numFmtId="4" fontId="30" fillId="0" borderId="13" xfId="151" quotePrefix="1" applyNumberFormat="1" applyFont="1" applyBorder="1" applyAlignment="1">
      <alignment horizontal="right"/>
    </xf>
    <xf numFmtId="0" fontId="30" fillId="0" borderId="12" xfId="151" applyFont="1" applyBorder="1" applyAlignment="1">
      <alignment horizontal="left"/>
    </xf>
    <xf numFmtId="2" fontId="30" fillId="0" borderId="12" xfId="151" applyNumberFormat="1" applyFont="1" applyBorder="1" applyAlignment="1">
      <alignment horizontal="left"/>
    </xf>
    <xf numFmtId="4" fontId="30" fillId="0" borderId="12" xfId="151" applyNumberFormat="1" applyFont="1" applyBorder="1"/>
    <xf numFmtId="4" fontId="30" fillId="0" borderId="13" xfId="151" applyNumberFormat="1" applyFont="1" applyBorder="1"/>
    <xf numFmtId="0" fontId="29" fillId="22" borderId="14" xfId="151" applyFont="1" applyFill="1" applyBorder="1" applyAlignment="1">
      <alignment horizontal="center"/>
    </xf>
    <xf numFmtId="2" fontId="30" fillId="22" borderId="14" xfId="151" applyNumberFormat="1" applyFont="1" applyFill="1" applyBorder="1"/>
    <xf numFmtId="39" fontId="30" fillId="22" borderId="14" xfId="151" applyNumberFormat="1" applyFont="1" applyFill="1" applyBorder="1" applyAlignment="1">
      <alignment horizontal="center"/>
    </xf>
    <xf numFmtId="39" fontId="30" fillId="22" borderId="14" xfId="151" applyNumberFormat="1" applyFont="1" applyFill="1" applyBorder="1"/>
    <xf numFmtId="39" fontId="29" fillId="22" borderId="15" xfId="151" applyNumberFormat="1" applyFont="1" applyFill="1" applyBorder="1"/>
    <xf numFmtId="0" fontId="29" fillId="20" borderId="0" xfId="151" quotePrefix="1" applyFont="1" applyFill="1" applyAlignment="1">
      <alignment horizontal="right" vertical="top"/>
    </xf>
    <xf numFmtId="2" fontId="30" fillId="20" borderId="0" xfId="151" applyNumberFormat="1" applyFont="1" applyFill="1" applyAlignment="1">
      <alignment horizontal="left"/>
    </xf>
    <xf numFmtId="0" fontId="29" fillId="20" borderId="0" xfId="151" applyFont="1" applyFill="1" applyAlignment="1">
      <alignment horizontal="center"/>
    </xf>
    <xf numFmtId="1" fontId="30" fillId="0" borderId="16" xfId="151" applyNumberFormat="1" applyFont="1" applyBorder="1" applyAlignment="1">
      <alignment horizontal="right" vertical="top"/>
    </xf>
    <xf numFmtId="0" fontId="29" fillId="20" borderId="2" xfId="151" quotePrefix="1" applyFont="1" applyFill="1" applyBorder="1" applyAlignment="1">
      <alignment horizontal="right" vertical="top"/>
    </xf>
    <xf numFmtId="0" fontId="29" fillId="20" borderId="2" xfId="151" applyFont="1" applyFill="1" applyBorder="1" applyAlignment="1">
      <alignment horizontal="left"/>
    </xf>
    <xf numFmtId="2" fontId="29" fillId="20" borderId="2" xfId="151" applyNumberFormat="1" applyFont="1" applyFill="1" applyBorder="1" applyAlignment="1">
      <alignment horizontal="left"/>
    </xf>
    <xf numFmtId="4" fontId="29" fillId="20" borderId="2" xfId="151" quotePrefix="1" applyNumberFormat="1" applyFont="1" applyFill="1" applyBorder="1"/>
    <xf numFmtId="0" fontId="29" fillId="20" borderId="2" xfId="151" quotePrefix="1" applyFont="1" applyFill="1" applyBorder="1" applyAlignment="1">
      <alignment horizontal="center"/>
    </xf>
    <xf numFmtId="4" fontId="29" fillId="20" borderId="2" xfId="151" applyNumberFormat="1" applyFont="1" applyFill="1" applyBorder="1"/>
    <xf numFmtId="1" fontId="29" fillId="21" borderId="18" xfId="151" applyNumberFormat="1" applyFont="1" applyFill="1" applyBorder="1" applyAlignment="1">
      <alignment horizontal="center" vertical="top"/>
    </xf>
    <xf numFmtId="0" fontId="29" fillId="21" borderId="19" xfId="151" applyFont="1" applyFill="1" applyBorder="1" applyAlignment="1">
      <alignment horizontal="center"/>
    </xf>
    <xf numFmtId="2" fontId="29" fillId="21" borderId="19" xfId="151" applyNumberFormat="1" applyFont="1" applyFill="1" applyBorder="1"/>
    <xf numFmtId="4" fontId="29" fillId="21" borderId="19" xfId="151" applyNumberFormat="1" applyFont="1" applyFill="1" applyBorder="1" applyAlignment="1">
      <alignment horizontal="center"/>
    </xf>
    <xf numFmtId="176" fontId="29" fillId="21" borderId="20" xfId="151" applyNumberFormat="1" applyFont="1" applyFill="1" applyBorder="1" applyAlignment="1">
      <alignment horizontal="center"/>
    </xf>
    <xf numFmtId="0" fontId="30" fillId="0" borderId="21" xfId="151" applyFont="1" applyBorder="1" applyAlignment="1">
      <alignment horizontal="right" vertical="top"/>
    </xf>
    <xf numFmtId="0" fontId="30" fillId="0" borderId="22" xfId="151" applyFont="1" applyBorder="1" applyAlignment="1">
      <alignment horizontal="left"/>
    </xf>
    <xf numFmtId="2" fontId="30" fillId="0" borderId="22" xfId="151" applyNumberFormat="1" applyFont="1" applyBorder="1"/>
    <xf numFmtId="0" fontId="30" fillId="0" borderId="22" xfId="151" quotePrefix="1" applyFont="1" applyBorder="1" applyAlignment="1">
      <alignment horizontal="center"/>
    </xf>
    <xf numFmtId="4" fontId="30" fillId="0" borderId="22" xfId="151" applyNumberFormat="1" applyFont="1" applyBorder="1"/>
    <xf numFmtId="4" fontId="30" fillId="0" borderId="23" xfId="151" applyNumberFormat="1" applyFont="1" applyBorder="1"/>
    <xf numFmtId="0" fontId="30" fillId="0" borderId="22" xfId="151" applyFont="1" applyBorder="1" applyAlignment="1">
      <alignment horizontal="center"/>
    </xf>
    <xf numFmtId="0" fontId="30" fillId="0" borderId="21" xfId="151" quotePrefix="1" applyFont="1" applyBorder="1" applyAlignment="1">
      <alignment horizontal="right" vertical="top"/>
    </xf>
    <xf numFmtId="0" fontId="30" fillId="0" borderId="24" xfId="151" quotePrefix="1" applyFont="1" applyBorder="1" applyAlignment="1">
      <alignment horizontal="right" vertical="top"/>
    </xf>
    <xf numFmtId="0" fontId="30" fillId="0" borderId="25" xfId="151" applyFont="1" applyBorder="1" applyAlignment="1">
      <alignment horizontal="left"/>
    </xf>
    <xf numFmtId="2" fontId="30" fillId="0" borderId="25" xfId="151" applyNumberFormat="1" applyFont="1" applyBorder="1"/>
    <xf numFmtId="0" fontId="30" fillId="0" borderId="25" xfId="151" quotePrefix="1" applyFont="1" applyBorder="1" applyAlignment="1">
      <alignment horizontal="center"/>
    </xf>
    <xf numFmtId="4" fontId="30" fillId="0" borderId="25" xfId="151" applyNumberFormat="1" applyFont="1" applyBorder="1"/>
    <xf numFmtId="4" fontId="30" fillId="0" borderId="26" xfId="151" applyNumberFormat="1" applyFont="1" applyBorder="1"/>
    <xf numFmtId="1" fontId="30" fillId="22" borderId="17" xfId="151" applyNumberFormat="1" applyFont="1" applyFill="1" applyBorder="1" applyAlignment="1">
      <alignment horizontal="right" vertical="top"/>
    </xf>
    <xf numFmtId="0" fontId="29" fillId="21" borderId="19" xfId="4" applyFont="1" applyFill="1" applyBorder="1" applyAlignment="1">
      <alignment horizontal="center" vertical="top"/>
    </xf>
    <xf numFmtId="4" fontId="29" fillId="21" borderId="19" xfId="4" applyNumberFormat="1" applyFont="1" applyFill="1" applyBorder="1"/>
    <xf numFmtId="0" fontId="29" fillId="21" borderId="19" xfId="4" applyFont="1" applyFill="1" applyBorder="1" applyAlignment="1">
      <alignment horizontal="center"/>
    </xf>
    <xf numFmtId="4" fontId="29" fillId="21" borderId="19" xfId="4" applyNumberFormat="1" applyFont="1" applyFill="1" applyBorder="1" applyAlignment="1">
      <alignment horizontal="center"/>
    </xf>
    <xf numFmtId="176" fontId="29" fillId="21" borderId="19" xfId="4" applyNumberFormat="1" applyFont="1" applyFill="1" applyBorder="1" applyAlignment="1">
      <alignment horizontal="center"/>
    </xf>
    <xf numFmtId="0" fontId="31" fillId="0" borderId="27" xfId="4" applyFont="1" applyBorder="1" applyAlignment="1">
      <alignment horizontal="center" vertical="top"/>
    </xf>
    <xf numFmtId="0" fontId="30" fillId="0" borderId="28" xfId="4" applyFont="1" applyBorder="1" applyAlignment="1">
      <alignment vertical="top" wrapText="1"/>
    </xf>
    <xf numFmtId="0" fontId="30" fillId="0" borderId="28" xfId="4" applyFont="1" applyBorder="1" applyAlignment="1">
      <alignment vertical="top"/>
    </xf>
    <xf numFmtId="39" fontId="30" fillId="0" borderId="28" xfId="4" applyNumberFormat="1" applyFont="1" applyBorder="1" applyAlignment="1">
      <alignment vertical="top"/>
    </xf>
    <xf numFmtId="0" fontId="30" fillId="0" borderId="29" xfId="4" applyFont="1" applyBorder="1" applyAlignment="1">
      <alignment vertical="top"/>
    </xf>
    <xf numFmtId="164" fontId="30" fillId="0" borderId="29" xfId="150" applyFont="1" applyBorder="1" applyAlignment="1">
      <alignment vertical="top"/>
    </xf>
    <xf numFmtId="165" fontId="30" fillId="0" borderId="29" xfId="4" applyNumberFormat="1" applyFont="1" applyBorder="1" applyAlignment="1">
      <alignment vertical="top"/>
    </xf>
    <xf numFmtId="1" fontId="31" fillId="0" borderId="30" xfId="4" applyNumberFormat="1" applyFont="1" applyBorder="1" applyAlignment="1">
      <alignment horizontal="center" vertical="top"/>
    </xf>
    <xf numFmtId="1" fontId="31" fillId="0" borderId="31" xfId="4" applyNumberFormat="1" applyFont="1" applyBorder="1" applyAlignment="1">
      <alignment horizontal="center" vertical="top"/>
    </xf>
    <xf numFmtId="39" fontId="31" fillId="0" borderId="32" xfId="4" applyNumberFormat="1" applyFont="1" applyBorder="1"/>
    <xf numFmtId="39" fontId="29" fillId="0" borderId="33" xfId="4" applyNumberFormat="1" applyFont="1" applyBorder="1"/>
    <xf numFmtId="39" fontId="29" fillId="0" borderId="34" xfId="4" applyNumberFormat="1" applyFont="1" applyBorder="1"/>
    <xf numFmtId="164" fontId="0" fillId="0" borderId="0" xfId="150" applyFont="1"/>
    <xf numFmtId="164" fontId="29" fillId="22" borderId="14" xfId="150" applyFont="1" applyFill="1" applyBorder="1" applyAlignment="1" applyProtection="1">
      <alignment horizontal="center"/>
    </xf>
    <xf numFmtId="4" fontId="29" fillId="21" borderId="1" xfId="4" applyNumberFormat="1" applyFont="1" applyFill="1" applyBorder="1"/>
    <xf numFmtId="0" fontId="29" fillId="21" borderId="1" xfId="4" applyFont="1" applyFill="1" applyBorder="1" applyAlignment="1">
      <alignment horizontal="center"/>
    </xf>
    <xf numFmtId="4" fontId="29" fillId="21" borderId="1" xfId="4" applyNumberFormat="1" applyFont="1" applyFill="1" applyBorder="1" applyAlignment="1">
      <alignment horizontal="center"/>
    </xf>
    <xf numFmtId="176" fontId="29" fillId="21" borderId="1" xfId="4" applyNumberFormat="1" applyFont="1" applyFill="1" applyBorder="1" applyAlignment="1">
      <alignment horizontal="center"/>
    </xf>
    <xf numFmtId="0" fontId="32" fillId="0" borderId="27" xfId="4" applyFont="1" applyBorder="1" applyAlignment="1">
      <alignment horizontal="center" vertical="top"/>
    </xf>
    <xf numFmtId="0" fontId="32" fillId="0" borderId="28" xfId="4" applyFont="1" applyBorder="1" applyAlignment="1">
      <alignment horizontal="left" vertical="top" wrapText="1"/>
    </xf>
    <xf numFmtId="4" fontId="33" fillId="0" borderId="28" xfId="4" applyNumberFormat="1" applyFont="1" applyBorder="1"/>
    <xf numFmtId="0" fontId="33" fillId="0" borderId="28" xfId="4" applyFont="1" applyBorder="1" applyAlignment="1">
      <alignment horizontal="center"/>
    </xf>
    <xf numFmtId="4" fontId="33" fillId="0" borderId="29" xfId="4" applyNumberFormat="1" applyFont="1" applyBorder="1"/>
    <xf numFmtId="0" fontId="33" fillId="0" borderId="27" xfId="4" applyFont="1" applyBorder="1" applyAlignment="1">
      <alignment horizontal="center" vertical="top"/>
    </xf>
    <xf numFmtId="0" fontId="30" fillId="0" borderId="28" xfId="4" applyFont="1" applyBorder="1" applyAlignment="1">
      <alignment horizontal="left" vertical="top"/>
    </xf>
    <xf numFmtId="0" fontId="33" fillId="0" borderId="28" xfId="4" applyFont="1" applyBorder="1" applyAlignment="1">
      <alignment horizontal="left" vertical="top" wrapText="1"/>
    </xf>
    <xf numFmtId="0" fontId="32" fillId="0" borderId="27" xfId="4" quotePrefix="1" applyFont="1" applyBorder="1" applyAlignment="1">
      <alignment horizontal="center" vertical="top"/>
    </xf>
    <xf numFmtId="0" fontId="32" fillId="0" borderId="28" xfId="4" quotePrefix="1" applyFont="1" applyBorder="1" applyAlignment="1">
      <alignment horizontal="left" vertical="top"/>
    </xf>
    <xf numFmtId="0" fontId="32" fillId="0" borderId="28" xfId="4" applyFont="1" applyBorder="1" applyAlignment="1">
      <alignment horizontal="left"/>
    </xf>
    <xf numFmtId="4" fontId="32" fillId="0" borderId="28" xfId="4" quotePrefix="1" applyNumberFormat="1" applyFont="1" applyBorder="1"/>
    <xf numFmtId="0" fontId="32" fillId="0" borderId="28" xfId="4" quotePrefix="1" applyFont="1" applyBorder="1" applyAlignment="1">
      <alignment horizontal="center"/>
    </xf>
    <xf numFmtId="4" fontId="32" fillId="0" borderId="29" xfId="4" applyNumberFormat="1" applyFont="1" applyBorder="1"/>
    <xf numFmtId="1" fontId="29" fillId="21" borderId="19" xfId="4" applyNumberFormat="1" applyFont="1" applyFill="1" applyBorder="1" applyAlignment="1">
      <alignment horizontal="center" vertical="top"/>
    </xf>
    <xf numFmtId="0" fontId="29" fillId="23" borderId="1" xfId="151" applyFont="1" applyFill="1" applyBorder="1" applyAlignment="1">
      <alignment horizontal="center"/>
    </xf>
    <xf numFmtId="1" fontId="29" fillId="21" borderId="35" xfId="151" applyNumberFormat="1" applyFont="1" applyFill="1" applyBorder="1" applyAlignment="1">
      <alignment horizontal="center" vertical="top"/>
    </xf>
    <xf numFmtId="2" fontId="3" fillId="4" borderId="1" xfId="0" applyNumberFormat="1" applyFont="1" applyFill="1" applyBorder="1" applyAlignment="1">
      <alignment horizontal="center"/>
    </xf>
    <xf numFmtId="39" fontId="34" fillId="4" borderId="1" xfId="0" applyNumberFormat="1" applyFont="1" applyFill="1" applyBorder="1"/>
    <xf numFmtId="166" fontId="34" fillId="4" borderId="1" xfId="112" applyNumberFormat="1" applyFont="1" applyFill="1" applyBorder="1" applyAlignment="1" applyProtection="1">
      <alignment horizontal="center"/>
    </xf>
    <xf numFmtId="166" fontId="34" fillId="4" borderId="1" xfId="0" applyNumberFormat="1" applyFont="1" applyFill="1" applyBorder="1" applyAlignment="1">
      <alignment horizontal="center"/>
    </xf>
    <xf numFmtId="177" fontId="2" fillId="0" borderId="1" xfId="4" quotePrefix="1" applyNumberFormat="1" applyBorder="1" applyAlignment="1">
      <alignment horizontal="center"/>
    </xf>
    <xf numFmtId="39" fontId="35" fillId="4" borderId="1" xfId="0" applyNumberFormat="1" applyFont="1" applyFill="1" applyBorder="1"/>
    <xf numFmtId="166" fontId="4" fillId="4" borderId="1" xfId="0" applyNumberFormat="1" applyFont="1" applyFill="1" applyBorder="1" applyAlignment="1">
      <alignment horizontal="center"/>
    </xf>
    <xf numFmtId="166" fontId="35" fillId="4" borderId="1" xfId="0" applyNumberFormat="1" applyFont="1" applyFill="1" applyBorder="1" applyAlignment="1">
      <alignment horizontal="center"/>
    </xf>
    <xf numFmtId="2" fontId="3" fillId="4" borderId="1" xfId="0" applyNumberFormat="1" applyFont="1" applyFill="1" applyBorder="1"/>
    <xf numFmtId="0" fontId="34" fillId="4" borderId="1" xfId="0" applyFont="1" applyFill="1" applyBorder="1"/>
    <xf numFmtId="166" fontId="34" fillId="4" borderId="1" xfId="112" applyNumberFormat="1" applyFont="1" applyFill="1" applyBorder="1" applyAlignment="1">
      <alignment horizontal="center"/>
    </xf>
    <xf numFmtId="39" fontId="29" fillId="22" borderId="15" xfId="151" applyNumberFormat="1" applyFont="1" applyFill="1" applyBorder="1" applyAlignment="1">
      <alignment horizontal="center"/>
    </xf>
    <xf numFmtId="166" fontId="35" fillId="0" borderId="1" xfId="112" applyNumberFormat="1" applyFont="1" applyFill="1" applyBorder="1" applyAlignment="1" applyProtection="1">
      <alignment horizontal="center"/>
    </xf>
    <xf numFmtId="166" fontId="4" fillId="0" borderId="1" xfId="112" applyNumberFormat="1" applyFont="1" applyFill="1" applyBorder="1" applyAlignment="1" applyProtection="1">
      <alignment horizontal="center"/>
    </xf>
    <xf numFmtId="0" fontId="29" fillId="20" borderId="2" xfId="4" applyFont="1" applyFill="1" applyBorder="1"/>
    <xf numFmtId="4" fontId="30" fillId="20" borderId="2" xfId="4" applyNumberFormat="1" applyFont="1" applyFill="1" applyBorder="1" applyAlignment="1">
      <alignment horizontal="center"/>
    </xf>
    <xf numFmtId="0" fontId="30" fillId="20" borderId="2" xfId="4" applyFont="1" applyFill="1" applyBorder="1" applyAlignment="1">
      <alignment horizontal="center"/>
    </xf>
    <xf numFmtId="4" fontId="29" fillId="20" borderId="2" xfId="4" applyNumberFormat="1" applyFont="1" applyFill="1" applyBorder="1" applyAlignment="1">
      <alignment horizontal="center"/>
    </xf>
    <xf numFmtId="0" fontId="31" fillId="20" borderId="0" xfId="151" quotePrefix="1" applyFont="1" applyFill="1" applyAlignment="1">
      <alignment horizontal="right" vertical="top"/>
    </xf>
    <xf numFmtId="0" fontId="31" fillId="20" borderId="0" xfId="151" applyFont="1" applyFill="1" applyAlignment="1">
      <alignment horizontal="left"/>
    </xf>
    <xf numFmtId="0" fontId="30" fillId="0" borderId="0" xfId="151" applyFont="1" applyAlignment="1">
      <alignment horizontal="center"/>
    </xf>
    <xf numFmtId="0" fontId="6" fillId="25" borderId="1" xfId="0" applyFont="1" applyFill="1" applyBorder="1" applyAlignment="1">
      <alignment horizontal="center" vertical="top"/>
    </xf>
    <xf numFmtId="0" fontId="5" fillId="0" borderId="40" xfId="0" applyFont="1" applyBorder="1" applyAlignment="1">
      <alignment horizontal="left" wrapText="1"/>
    </xf>
    <xf numFmtId="0" fontId="6" fillId="25" borderId="45" xfId="0" applyFont="1" applyFill="1" applyBorder="1" applyAlignment="1">
      <alignment horizontal="center" vertical="top"/>
    </xf>
    <xf numFmtId="168" fontId="5" fillId="0" borderId="45" xfId="0" applyNumberFormat="1" applyFont="1" applyBorder="1" applyAlignment="1">
      <alignment horizontal="center" vertical="top"/>
    </xf>
    <xf numFmtId="164" fontId="6" fillId="25" borderId="1" xfId="150" applyFont="1" applyFill="1" applyBorder="1" applyAlignment="1">
      <alignment horizontal="center" vertical="top"/>
    </xf>
    <xf numFmtId="4" fontId="7" fillId="0" borderId="0" xfId="0" applyNumberFormat="1" applyFont="1" applyAlignment="1">
      <alignment horizontal="center"/>
    </xf>
    <xf numFmtId="164" fontId="6" fillId="25" borderId="46" xfId="150" applyFont="1" applyFill="1" applyBorder="1" applyAlignment="1">
      <alignment horizontal="center" vertical="top"/>
    </xf>
    <xf numFmtId="168" fontId="5" fillId="0" borderId="53" xfId="0" applyNumberFormat="1" applyFont="1" applyBorder="1" applyAlignment="1">
      <alignment horizontal="center" vertical="top"/>
    </xf>
    <xf numFmtId="0" fontId="5" fillId="2" borderId="19" xfId="0" applyFont="1" applyFill="1" applyBorder="1" applyAlignment="1">
      <alignment horizontal="left" vertical="top"/>
    </xf>
    <xf numFmtId="0" fontId="6" fillId="25" borderId="55" xfId="0" applyFont="1" applyFill="1" applyBorder="1" applyAlignment="1">
      <alignment horizontal="center" vertical="top"/>
    </xf>
    <xf numFmtId="0" fontId="6" fillId="25" borderId="56" xfId="0" applyFont="1" applyFill="1" applyBorder="1" applyAlignment="1">
      <alignment horizontal="center" vertical="top"/>
    </xf>
    <xf numFmtId="0" fontId="6" fillId="25" borderId="57" xfId="0" applyFont="1" applyFill="1" applyBorder="1" applyAlignment="1">
      <alignment horizontal="center" vertical="top"/>
    </xf>
    <xf numFmtId="168" fontId="5" fillId="0" borderId="58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horizontal="left" vertical="top" wrapText="1"/>
    </xf>
    <xf numFmtId="0" fontId="5" fillId="0" borderId="59" xfId="0" applyFont="1" applyBorder="1" applyAlignment="1">
      <alignment horizontal="center" wrapText="1"/>
    </xf>
    <xf numFmtId="0" fontId="5" fillId="0" borderId="19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center" wrapText="1"/>
    </xf>
    <xf numFmtId="0" fontId="6" fillId="0" borderId="52" xfId="0" applyFont="1" applyBorder="1"/>
    <xf numFmtId="168" fontId="5" fillId="0" borderId="51" xfId="0" applyNumberFormat="1" applyFont="1" applyBorder="1" applyAlignment="1">
      <alignment horizontal="center" vertical="top"/>
    </xf>
    <xf numFmtId="0" fontId="5" fillId="0" borderId="52" xfId="0" applyFont="1" applyBorder="1" applyAlignment="1">
      <alignment horizontal="left" vertical="top"/>
    </xf>
    <xf numFmtId="0" fontId="5" fillId="0" borderId="19" xfId="0" applyFont="1" applyBorder="1" applyAlignment="1">
      <alignment horizontal="left"/>
    </xf>
    <xf numFmtId="1" fontId="6" fillId="25" borderId="45" xfId="0" applyNumberFormat="1" applyFont="1" applyFill="1" applyBorder="1" applyAlignment="1">
      <alignment horizontal="center" vertical="top"/>
    </xf>
    <xf numFmtId="0" fontId="6" fillId="25" borderId="1" xfId="0" applyFont="1" applyFill="1" applyBorder="1" applyAlignment="1">
      <alignment horizontal="left" vertical="top"/>
    </xf>
    <xf numFmtId="168" fontId="5" fillId="0" borderId="61" xfId="0" applyNumberFormat="1" applyFont="1" applyBorder="1" applyAlignment="1">
      <alignment horizontal="center" vertical="top"/>
    </xf>
    <xf numFmtId="0" fontId="5" fillId="0" borderId="56" xfId="0" applyFont="1" applyBorder="1" applyAlignment="1">
      <alignment horizontal="left" vertical="top"/>
    </xf>
    <xf numFmtId="0" fontId="7" fillId="0" borderId="0" xfId="0" applyFont="1"/>
    <xf numFmtId="164" fontId="7" fillId="0" borderId="0" xfId="150" applyFont="1" applyFill="1" applyBorder="1"/>
    <xf numFmtId="0" fontId="7" fillId="3" borderId="0" xfId="0" applyFont="1" applyFill="1"/>
    <xf numFmtId="164" fontId="7" fillId="0" borderId="0" xfId="150" applyFont="1" applyBorder="1"/>
    <xf numFmtId="165" fontId="7" fillId="0" borderId="0" xfId="0" applyNumberFormat="1" applyFont="1"/>
    <xf numFmtId="0" fontId="7" fillId="0" borderId="2" xfId="0" applyFont="1" applyBorder="1"/>
    <xf numFmtId="0" fontId="7" fillId="0" borderId="3" xfId="0" applyFont="1" applyBorder="1"/>
    <xf numFmtId="2" fontId="5" fillId="0" borderId="39" xfId="0" applyNumberFormat="1" applyFont="1" applyBorder="1" applyAlignment="1">
      <alignment horizontal="center" vertical="top"/>
    </xf>
    <xf numFmtId="4" fontId="5" fillId="0" borderId="40" xfId="0" applyNumberFormat="1" applyFont="1" applyBorder="1" applyAlignment="1">
      <alignment horizontal="right"/>
    </xf>
    <xf numFmtId="0" fontId="5" fillId="0" borderId="40" xfId="0" applyFont="1" applyBorder="1" applyAlignment="1">
      <alignment horizontal="center"/>
    </xf>
    <xf numFmtId="4" fontId="5" fillId="0" borderId="41" xfId="0" applyNumberFormat="1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4" fontId="6" fillId="0" borderId="36" xfId="0" applyNumberFormat="1" applyFont="1" applyBorder="1" applyAlignment="1">
      <alignment horizontal="center" vertical="top" wrapText="1"/>
    </xf>
    <xf numFmtId="2" fontId="5" fillId="0" borderId="42" xfId="0" applyNumberFormat="1" applyFont="1" applyBorder="1" applyAlignment="1">
      <alignment horizontal="center" vertical="top" wrapText="1"/>
    </xf>
    <xf numFmtId="4" fontId="6" fillId="0" borderId="0" xfId="0" applyNumberFormat="1" applyFont="1" applyAlignment="1">
      <alignment wrapText="1"/>
    </xf>
    <xf numFmtId="4" fontId="6" fillId="0" borderId="36" xfId="0" applyNumberFormat="1" applyFont="1" applyBorder="1" applyAlignment="1">
      <alignment horizontal="center" wrapText="1"/>
    </xf>
    <xf numFmtId="2" fontId="5" fillId="0" borderId="45" xfId="0" applyNumberFormat="1" applyFont="1" applyBorder="1" applyAlignment="1">
      <alignment horizontal="center" vertical="top"/>
    </xf>
    <xf numFmtId="4" fontId="6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46" xfId="0" applyNumberFormat="1" applyFont="1" applyBorder="1" applyAlignment="1">
      <alignment horizontal="center" vertical="center"/>
    </xf>
    <xf numFmtId="166" fontId="5" fillId="2" borderId="19" xfId="112" applyNumberFormat="1" applyFont="1" applyFill="1" applyBorder="1" applyAlignment="1">
      <alignment horizontal="right"/>
    </xf>
    <xf numFmtId="166" fontId="5" fillId="2" borderId="19" xfId="0" applyNumberFormat="1" applyFont="1" applyFill="1" applyBorder="1" applyAlignment="1">
      <alignment horizontal="center"/>
    </xf>
    <xf numFmtId="166" fontId="5" fillId="0" borderId="54" xfId="112" applyNumberFormat="1" applyFont="1" applyFill="1" applyBorder="1" applyAlignment="1">
      <alignment horizontal="center"/>
    </xf>
    <xf numFmtId="166" fontId="5" fillId="2" borderId="1" xfId="0" applyNumberFormat="1" applyFont="1" applyFill="1" applyBorder="1" applyAlignment="1">
      <alignment horizontal="center"/>
    </xf>
    <xf numFmtId="166" fontId="5" fillId="2" borderId="1" xfId="112" applyNumberFormat="1" applyFont="1" applyFill="1" applyBorder="1" applyAlignment="1">
      <alignment horizontal="right"/>
    </xf>
    <xf numFmtId="166" fontId="5" fillId="0" borderId="46" xfId="112" applyNumberFormat="1" applyFont="1" applyFill="1" applyBorder="1" applyAlignment="1">
      <alignment horizontal="center"/>
    </xf>
    <xf numFmtId="0" fontId="5" fillId="0" borderId="45" xfId="0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center"/>
    </xf>
    <xf numFmtId="4" fontId="5" fillId="0" borderId="46" xfId="0" applyNumberFormat="1" applyFont="1" applyBorder="1" applyAlignment="1">
      <alignment horizontal="center"/>
    </xf>
    <xf numFmtId="175" fontId="6" fillId="26" borderId="38" xfId="0" applyNumberFormat="1" applyFont="1" applyFill="1" applyBorder="1" applyAlignment="1">
      <alignment horizontal="center"/>
    </xf>
    <xf numFmtId="175" fontId="6" fillId="26" borderId="36" xfId="0" applyNumberFormat="1" applyFont="1" applyFill="1" applyBorder="1" applyAlignment="1">
      <alignment horizontal="center"/>
    </xf>
    <xf numFmtId="175" fontId="6" fillId="26" borderId="42" xfId="0" applyNumberFormat="1" applyFont="1" applyFill="1" applyBorder="1" applyAlignment="1">
      <alignment horizontal="center"/>
    </xf>
    <xf numFmtId="175" fontId="6" fillId="26" borderId="0" xfId="0" applyNumberFormat="1" applyFont="1" applyFill="1" applyAlignment="1">
      <alignment horizontal="center"/>
    </xf>
    <xf numFmtId="175" fontId="6" fillId="26" borderId="43" xfId="0" applyNumberFormat="1" applyFont="1" applyFill="1" applyBorder="1" applyAlignment="1">
      <alignment horizontal="center"/>
    </xf>
    <xf numFmtId="166" fontId="5" fillId="25" borderId="1" xfId="112" applyNumberFormat="1" applyFont="1" applyFill="1" applyBorder="1" applyAlignment="1">
      <alignment horizontal="right"/>
    </xf>
    <xf numFmtId="166" fontId="5" fillId="25" borderId="1" xfId="0" applyNumberFormat="1" applyFont="1" applyFill="1" applyBorder="1" applyAlignment="1">
      <alignment horizontal="center"/>
    </xf>
    <xf numFmtId="4" fontId="6" fillId="25" borderId="46" xfId="0" applyNumberFormat="1" applyFont="1" applyFill="1" applyBorder="1" applyAlignment="1">
      <alignment horizontal="center"/>
    </xf>
    <xf numFmtId="166" fontId="5" fillId="2" borderId="52" xfId="0" applyNumberFormat="1" applyFont="1" applyFill="1" applyBorder="1" applyAlignment="1">
      <alignment horizontal="center"/>
    </xf>
    <xf numFmtId="166" fontId="5" fillId="2" borderId="52" xfId="112" applyNumberFormat="1" applyFont="1" applyFill="1" applyBorder="1" applyAlignment="1">
      <alignment horizontal="right"/>
    </xf>
    <xf numFmtId="166" fontId="5" fillId="0" borderId="50" xfId="112" applyNumberFormat="1" applyFont="1" applyFill="1" applyBorder="1" applyAlignment="1">
      <alignment horizontal="center"/>
    </xf>
    <xf numFmtId="166" fontId="5" fillId="0" borderId="56" xfId="112" applyNumberFormat="1" applyFont="1" applyFill="1" applyBorder="1" applyAlignment="1">
      <alignment horizontal="right"/>
    </xf>
    <xf numFmtId="166" fontId="5" fillId="0" borderId="56" xfId="112" applyNumberFormat="1" applyFont="1" applyFill="1" applyBorder="1" applyAlignment="1">
      <alignment horizontal="center"/>
    </xf>
    <xf numFmtId="166" fontId="5" fillId="0" borderId="57" xfId="112" applyNumberFormat="1" applyFont="1" applyFill="1" applyBorder="1" applyAlignment="1">
      <alignment horizontal="center"/>
    </xf>
    <xf numFmtId="175" fontId="5" fillId="26" borderId="65" xfId="0" applyNumberFormat="1" applyFont="1" applyFill="1" applyBorder="1" applyAlignment="1">
      <alignment horizontal="center"/>
    </xf>
    <xf numFmtId="0" fontId="36" fillId="27" borderId="19" xfId="0" applyFont="1" applyFill="1" applyBorder="1" applyAlignment="1">
      <alignment horizontal="center"/>
    </xf>
    <xf numFmtId="0" fontId="7" fillId="27" borderId="19" xfId="0" applyFont="1" applyFill="1" applyBorder="1" applyAlignment="1">
      <alignment horizontal="center"/>
    </xf>
    <xf numFmtId="4" fontId="7" fillId="27" borderId="66" xfId="0" applyNumberFormat="1" applyFont="1" applyFill="1" applyBorder="1" applyAlignment="1">
      <alignment horizontal="center"/>
    </xf>
    <xf numFmtId="4" fontId="36" fillId="27" borderId="67" xfId="0" applyNumberFormat="1" applyFont="1" applyFill="1" applyBorder="1" applyAlignment="1">
      <alignment horizontal="center"/>
    </xf>
    <xf numFmtId="39" fontId="6" fillId="0" borderId="51" xfId="144" applyFont="1" applyBorder="1" applyAlignment="1">
      <alignment horizontal="center"/>
    </xf>
    <xf numFmtId="39" fontId="6" fillId="0" borderId="52" xfId="144" applyFont="1" applyBorder="1" applyAlignment="1">
      <alignment horizontal="center" vertical="top"/>
    </xf>
    <xf numFmtId="39" fontId="6" fillId="0" borderId="52" xfId="144" applyFont="1" applyBorder="1" applyAlignment="1">
      <alignment horizontal="center"/>
    </xf>
    <xf numFmtId="4" fontId="6" fillId="0" borderId="52" xfId="0" applyNumberFormat="1" applyFont="1" applyBorder="1" applyAlignment="1">
      <alignment horizontal="right" vertical="center"/>
    </xf>
    <xf numFmtId="4" fontId="6" fillId="0" borderId="50" xfId="0" applyNumberFormat="1" applyFont="1" applyBorder="1" applyAlignment="1">
      <alignment horizontal="center" vertical="center"/>
    </xf>
    <xf numFmtId="175" fontId="5" fillId="0" borderId="51" xfId="144" applyNumberFormat="1" applyFont="1" applyBorder="1" applyAlignment="1">
      <alignment horizontal="center" vertical="top"/>
    </xf>
    <xf numFmtId="39" fontId="5" fillId="0" borderId="52" xfId="144" applyFont="1" applyBorder="1" applyAlignment="1">
      <alignment vertical="top" wrapText="1"/>
    </xf>
    <xf numFmtId="39" fontId="5" fillId="0" borderId="52" xfId="144" applyFont="1" applyBorder="1" applyAlignment="1">
      <alignment horizontal="center"/>
    </xf>
    <xf numFmtId="166" fontId="5" fillId="2" borderId="59" xfId="112" applyNumberFormat="1" applyFont="1" applyFill="1" applyBorder="1" applyAlignment="1">
      <alignment horizontal="right"/>
    </xf>
    <xf numFmtId="166" fontId="5" fillId="0" borderId="60" xfId="112" applyNumberFormat="1" applyFont="1" applyFill="1" applyBorder="1" applyAlignment="1">
      <alignment horizontal="center"/>
    </xf>
    <xf numFmtId="0" fontId="5" fillId="4" borderId="45" xfId="0" applyFont="1" applyFill="1" applyBorder="1" applyAlignment="1">
      <alignment horizontal="center" vertical="top" wrapText="1"/>
    </xf>
    <xf numFmtId="0" fontId="36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" fontId="7" fillId="4" borderId="1" xfId="0" applyNumberFormat="1" applyFont="1" applyFill="1" applyBorder="1" applyAlignment="1">
      <alignment horizontal="center"/>
    </xf>
    <xf numFmtId="175" fontId="6" fillId="27" borderId="36" xfId="0" applyNumberFormat="1" applyFont="1" applyFill="1" applyBorder="1" applyAlignment="1">
      <alignment horizontal="center"/>
    </xf>
    <xf numFmtId="0" fontId="5" fillId="0" borderId="53" xfId="0" applyFont="1" applyBorder="1" applyAlignment="1">
      <alignment horizontal="center" vertical="top"/>
    </xf>
    <xf numFmtId="4" fontId="5" fillId="0" borderId="19" xfId="0" applyNumberFormat="1" applyFont="1" applyBorder="1" applyAlignment="1">
      <alignment horizontal="right"/>
    </xf>
    <xf numFmtId="0" fontId="5" fillId="0" borderId="19" xfId="0" applyFont="1" applyBorder="1" applyAlignment="1">
      <alignment horizontal="center"/>
    </xf>
    <xf numFmtId="4" fontId="5" fillId="4" borderId="46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" fontId="6" fillId="0" borderId="46" xfId="0" applyNumberFormat="1" applyFont="1" applyBorder="1" applyAlignment="1">
      <alignment horizontal="center"/>
    </xf>
    <xf numFmtId="0" fontId="5" fillId="0" borderId="51" xfId="0" applyFont="1" applyBorder="1" applyAlignment="1">
      <alignment horizontal="center" vertical="top"/>
    </xf>
    <xf numFmtId="0" fontId="5" fillId="0" borderId="52" xfId="0" applyFont="1" applyBorder="1"/>
    <xf numFmtId="4" fontId="5" fillId="0" borderId="52" xfId="0" applyNumberFormat="1" applyFont="1" applyBorder="1" applyAlignment="1">
      <alignment horizontal="right"/>
    </xf>
    <xf numFmtId="4" fontId="5" fillId="0" borderId="50" xfId="0" applyNumberFormat="1" applyFont="1" applyBorder="1" applyAlignment="1">
      <alignment horizontal="center"/>
    </xf>
    <xf numFmtId="4" fontId="6" fillId="27" borderId="56" xfId="0" applyNumberFormat="1" applyFont="1" applyFill="1" applyBorder="1" applyAlignment="1">
      <alignment horizontal="right"/>
    </xf>
    <xf numFmtId="4" fontId="6" fillId="27" borderId="57" xfId="0" applyNumberFormat="1" applyFont="1" applyFill="1" applyBorder="1" applyAlignment="1">
      <alignment horizontal="right"/>
    </xf>
    <xf numFmtId="4" fontId="6" fillId="27" borderId="36" xfId="0" applyNumberFormat="1" applyFont="1" applyFill="1" applyBorder="1" applyAlignment="1">
      <alignment horizontal="center"/>
    </xf>
    <xf numFmtId="0" fontId="5" fillId="0" borderId="42" xfId="0" applyFont="1" applyBorder="1" applyAlignment="1">
      <alignment horizontal="center" vertical="top"/>
    </xf>
    <xf numFmtId="4" fontId="5" fillId="0" borderId="0" xfId="0" applyNumberFormat="1" applyFont="1" applyAlignment="1">
      <alignment horizontal="right"/>
    </xf>
    <xf numFmtId="4" fontId="5" fillId="0" borderId="43" xfId="0" applyNumberFormat="1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43" xfId="0" applyFont="1" applyBorder="1" applyAlignment="1">
      <alignment horizontal="center" vertical="top"/>
    </xf>
    <xf numFmtId="0" fontId="5" fillId="0" borderId="42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4" fontId="5" fillId="0" borderId="0" xfId="0" applyNumberFormat="1" applyFont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4" fontId="5" fillId="0" borderId="40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center" wrapText="1"/>
    </xf>
    <xf numFmtId="166" fontId="5" fillId="2" borderId="19" xfId="112" applyNumberFormat="1" applyFont="1" applyFill="1" applyBorder="1" applyAlignment="1">
      <alignment horizontal="center"/>
    </xf>
    <xf numFmtId="166" fontId="5" fillId="0" borderId="1" xfId="112" applyNumberFormat="1" applyFont="1" applyFill="1" applyBorder="1" applyAlignment="1">
      <alignment horizontal="center"/>
    </xf>
    <xf numFmtId="166" fontId="5" fillId="25" borderId="1" xfId="112" applyNumberFormat="1" applyFont="1" applyFill="1" applyBorder="1" applyAlignment="1">
      <alignment horizontal="center"/>
    </xf>
    <xf numFmtId="4" fontId="5" fillId="0" borderId="1" xfId="0" applyNumberFormat="1" applyFont="1" applyBorder="1" applyAlignment="1">
      <alignment horizontal="center" wrapText="1"/>
    </xf>
    <xf numFmtId="166" fontId="5" fillId="0" borderId="52" xfId="112" applyNumberFormat="1" applyFont="1" applyFill="1" applyBorder="1" applyAlignment="1">
      <alignment horizontal="center"/>
    </xf>
    <xf numFmtId="4" fontId="5" fillId="27" borderId="19" xfId="0" applyNumberFormat="1" applyFont="1" applyFill="1" applyBorder="1" applyAlignment="1">
      <alignment horizontal="center" wrapText="1"/>
    </xf>
    <xf numFmtId="4" fontId="5" fillId="0" borderId="19" xfId="0" applyNumberFormat="1" applyFont="1" applyBorder="1" applyAlignment="1">
      <alignment horizontal="center" wrapText="1"/>
    </xf>
    <xf numFmtId="4" fontId="5" fillId="0" borderId="59" xfId="0" applyNumberFormat="1" applyFont="1" applyBorder="1" applyAlignment="1">
      <alignment horizontal="center" wrapText="1"/>
    </xf>
    <xf numFmtId="4" fontId="5" fillId="4" borderId="1" xfId="0" applyNumberFormat="1" applyFont="1" applyFill="1" applyBorder="1" applyAlignment="1">
      <alignment horizontal="center" wrapText="1"/>
    </xf>
    <xf numFmtId="4" fontId="5" fillId="0" borderId="19" xfId="0" applyNumberFormat="1" applyFont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10" fontId="5" fillId="2" borderId="1" xfId="0" applyNumberFormat="1" applyFont="1" applyFill="1" applyBorder="1" applyAlignment="1">
      <alignment horizontal="center"/>
    </xf>
    <xf numFmtId="10" fontId="5" fillId="0" borderId="52" xfId="0" applyNumberFormat="1" applyFont="1" applyBorder="1" applyAlignment="1">
      <alignment horizontal="center"/>
    </xf>
    <xf numFmtId="4" fontId="6" fillId="27" borderId="56" xfId="0" applyNumberFormat="1" applyFont="1" applyFill="1" applyBorder="1" applyAlignment="1">
      <alignment horizontal="center"/>
    </xf>
    <xf numFmtId="0" fontId="6" fillId="24" borderId="38" xfId="0" applyFont="1" applyFill="1" applyBorder="1" applyAlignment="1">
      <alignment horizontal="center" wrapText="1"/>
    </xf>
    <xf numFmtId="0" fontId="6" fillId="24" borderId="37" xfId="0" applyFont="1" applyFill="1" applyBorder="1" applyAlignment="1">
      <alignment horizontal="center" wrapText="1"/>
    </xf>
    <xf numFmtId="0" fontId="6" fillId="24" borderId="44" xfId="0" applyFont="1" applyFill="1" applyBorder="1" applyAlignment="1">
      <alignment horizontal="center" wrapText="1"/>
    </xf>
    <xf numFmtId="0" fontId="6" fillId="27" borderId="61" xfId="0" applyFont="1" applyFill="1" applyBorder="1" applyAlignment="1">
      <alignment horizontal="center"/>
    </xf>
    <xf numFmtId="0" fontId="6" fillId="27" borderId="63" xfId="0" applyFont="1" applyFill="1" applyBorder="1" applyAlignment="1">
      <alignment horizontal="center"/>
    </xf>
    <xf numFmtId="0" fontId="6" fillId="27" borderId="6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42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42" xfId="0" applyFont="1" applyBorder="1" applyAlignment="1">
      <alignment horizontal="left"/>
    </xf>
    <xf numFmtId="0" fontId="5" fillId="0" borderId="0" xfId="0" applyFont="1" applyAlignment="1">
      <alignment horizontal="left"/>
    </xf>
    <xf numFmtId="4" fontId="6" fillId="27" borderId="61" xfId="0" applyNumberFormat="1" applyFont="1" applyFill="1" applyBorder="1" applyAlignment="1">
      <alignment horizontal="center"/>
    </xf>
    <xf numFmtId="4" fontId="6" fillId="27" borderId="62" xfId="0" applyNumberFormat="1" applyFont="1" applyFill="1" applyBorder="1" applyAlignment="1">
      <alignment horizontal="center"/>
    </xf>
    <xf numFmtId="4" fontId="5" fillId="0" borderId="0" xfId="0" applyNumberFormat="1" applyFont="1" applyAlignment="1">
      <alignment horizontal="center"/>
    </xf>
    <xf numFmtId="4" fontId="5" fillId="0" borderId="43" xfId="0" applyNumberFormat="1" applyFont="1" applyBorder="1" applyAlignment="1">
      <alignment horizontal="center"/>
    </xf>
    <xf numFmtId="0" fontId="5" fillId="0" borderId="43" xfId="0" applyFont="1" applyBorder="1" applyAlignment="1">
      <alignment horizontal="center" vertical="top"/>
    </xf>
    <xf numFmtId="0" fontId="6" fillId="0" borderId="4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3" xfId="0" applyFont="1" applyBorder="1" applyAlignment="1">
      <alignment horizontal="center"/>
    </xf>
    <xf numFmtId="0" fontId="6" fillId="0" borderId="42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43" xfId="0" applyFont="1" applyBorder="1" applyAlignment="1">
      <alignment horizontal="center" wrapText="1"/>
    </xf>
    <xf numFmtId="0" fontId="6" fillId="0" borderId="42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43" xfId="0" applyFont="1" applyBorder="1" applyAlignment="1">
      <alignment horizontal="left" wrapText="1"/>
    </xf>
    <xf numFmtId="0" fontId="6" fillId="0" borderId="4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right" vertical="top" wrapText="1"/>
    </xf>
    <xf numFmtId="0" fontId="5" fillId="0" borderId="43" xfId="0" applyFont="1" applyBorder="1" applyAlignment="1">
      <alignment horizontal="right" vertical="top" wrapText="1"/>
    </xf>
    <xf numFmtId="39" fontId="29" fillId="22" borderId="17" xfId="151" applyNumberFormat="1" applyFont="1" applyFill="1" applyBorder="1" applyAlignment="1">
      <alignment horizontal="center"/>
    </xf>
    <xf numFmtId="39" fontId="29" fillId="22" borderId="14" xfId="151" applyNumberFormat="1" applyFont="1" applyFill="1" applyBorder="1" applyAlignment="1">
      <alignment horizontal="center"/>
    </xf>
    <xf numFmtId="0" fontId="29" fillId="20" borderId="2" xfId="151" applyFont="1" applyFill="1" applyBorder="1" applyAlignment="1">
      <alignment horizontal="center"/>
    </xf>
  </cellXfs>
  <cellStyles count="152">
    <cellStyle name="20% - Accent1" xfId="15" xr:uid="{00000000-0005-0000-0000-000000000000}"/>
    <cellStyle name="20% - Accent1 2" xfId="16" xr:uid="{00000000-0005-0000-0000-000001000000}"/>
    <cellStyle name="20% - Accent2" xfId="17" xr:uid="{00000000-0005-0000-0000-000002000000}"/>
    <cellStyle name="20% - Accent2 2" xfId="18" xr:uid="{00000000-0005-0000-0000-000003000000}"/>
    <cellStyle name="20% - Accent3" xfId="19" xr:uid="{00000000-0005-0000-0000-000004000000}"/>
    <cellStyle name="20% - Accent3 2" xfId="20" xr:uid="{00000000-0005-0000-0000-000005000000}"/>
    <cellStyle name="20% - Accent4" xfId="21" xr:uid="{00000000-0005-0000-0000-000006000000}"/>
    <cellStyle name="20% - Accent4 2" xfId="22" xr:uid="{00000000-0005-0000-0000-000007000000}"/>
    <cellStyle name="20% - Accent5" xfId="23" xr:uid="{00000000-0005-0000-0000-000008000000}"/>
    <cellStyle name="20% - Accent5 2" xfId="24" xr:uid="{00000000-0005-0000-0000-000009000000}"/>
    <cellStyle name="20% - Accent6" xfId="25" xr:uid="{00000000-0005-0000-0000-00000A000000}"/>
    <cellStyle name="20% - Accent6 2" xfId="26" xr:uid="{00000000-0005-0000-0000-00000B000000}"/>
    <cellStyle name="20% - Énfasis1 2" xfId="27" xr:uid="{00000000-0005-0000-0000-00000C000000}"/>
    <cellStyle name="20% - Énfasis2 2" xfId="28" xr:uid="{00000000-0005-0000-0000-00000D000000}"/>
    <cellStyle name="20% - Énfasis3 2" xfId="29" xr:uid="{00000000-0005-0000-0000-00000E000000}"/>
    <cellStyle name="20% - Énfasis4 2" xfId="30" xr:uid="{00000000-0005-0000-0000-00000F000000}"/>
    <cellStyle name="20% - Énfasis5 2" xfId="31" xr:uid="{00000000-0005-0000-0000-000010000000}"/>
    <cellStyle name="20% - Énfasis6 2" xfId="32" xr:uid="{00000000-0005-0000-0000-000011000000}"/>
    <cellStyle name="40% - Accent1" xfId="33" xr:uid="{00000000-0005-0000-0000-000012000000}"/>
    <cellStyle name="40% - Accent1 2" xfId="34" xr:uid="{00000000-0005-0000-0000-000013000000}"/>
    <cellStyle name="40% - Accent2" xfId="35" xr:uid="{00000000-0005-0000-0000-000014000000}"/>
    <cellStyle name="40% - Accent2 2" xfId="36" xr:uid="{00000000-0005-0000-0000-000015000000}"/>
    <cellStyle name="40% - Accent3" xfId="37" xr:uid="{00000000-0005-0000-0000-000016000000}"/>
    <cellStyle name="40% - Accent3 2" xfId="38" xr:uid="{00000000-0005-0000-0000-000017000000}"/>
    <cellStyle name="40% - Accent4" xfId="39" xr:uid="{00000000-0005-0000-0000-000018000000}"/>
    <cellStyle name="40% - Accent4 2" xfId="40" xr:uid="{00000000-0005-0000-0000-000019000000}"/>
    <cellStyle name="40% - Accent5" xfId="41" xr:uid="{00000000-0005-0000-0000-00001A000000}"/>
    <cellStyle name="40% - Accent5 2" xfId="42" xr:uid="{00000000-0005-0000-0000-00001B000000}"/>
    <cellStyle name="40% - Accent6" xfId="43" xr:uid="{00000000-0005-0000-0000-00001C000000}"/>
    <cellStyle name="40% - Accent6 2" xfId="44" xr:uid="{00000000-0005-0000-0000-00001D000000}"/>
    <cellStyle name="40% - Énfasis1 2" xfId="45" xr:uid="{00000000-0005-0000-0000-00001E000000}"/>
    <cellStyle name="40% - Énfasis2 2" xfId="46" xr:uid="{00000000-0005-0000-0000-00001F000000}"/>
    <cellStyle name="40% - Énfasis3 2" xfId="47" xr:uid="{00000000-0005-0000-0000-000020000000}"/>
    <cellStyle name="40% - Énfasis4 2" xfId="48" xr:uid="{00000000-0005-0000-0000-000021000000}"/>
    <cellStyle name="40% - Énfasis5 2" xfId="49" xr:uid="{00000000-0005-0000-0000-000022000000}"/>
    <cellStyle name="40% - Énfasis6 2" xfId="50" xr:uid="{00000000-0005-0000-0000-000023000000}"/>
    <cellStyle name="60% - Accent1" xfId="51" xr:uid="{00000000-0005-0000-0000-000024000000}"/>
    <cellStyle name="60% - Accent1 2" xfId="52" xr:uid="{00000000-0005-0000-0000-000025000000}"/>
    <cellStyle name="60% - Accent2" xfId="53" xr:uid="{00000000-0005-0000-0000-000026000000}"/>
    <cellStyle name="60% - Accent2 2" xfId="54" xr:uid="{00000000-0005-0000-0000-000027000000}"/>
    <cellStyle name="60% - Accent3" xfId="55" xr:uid="{00000000-0005-0000-0000-000028000000}"/>
    <cellStyle name="60% - Accent3 2" xfId="56" xr:uid="{00000000-0005-0000-0000-000029000000}"/>
    <cellStyle name="60% - Accent4" xfId="57" xr:uid="{00000000-0005-0000-0000-00002A000000}"/>
    <cellStyle name="60% - Accent4 2" xfId="58" xr:uid="{00000000-0005-0000-0000-00002B000000}"/>
    <cellStyle name="60% - Accent5" xfId="59" xr:uid="{00000000-0005-0000-0000-00002C000000}"/>
    <cellStyle name="60% - Accent5 2" xfId="60" xr:uid="{00000000-0005-0000-0000-00002D000000}"/>
    <cellStyle name="60% - Accent6" xfId="61" xr:uid="{00000000-0005-0000-0000-00002E000000}"/>
    <cellStyle name="60% - Accent6 2" xfId="62" xr:uid="{00000000-0005-0000-0000-00002F000000}"/>
    <cellStyle name="60% - Énfasis1 2" xfId="63" xr:uid="{00000000-0005-0000-0000-000030000000}"/>
    <cellStyle name="60% - Énfasis2 2" xfId="64" xr:uid="{00000000-0005-0000-0000-000031000000}"/>
    <cellStyle name="60% - Énfasis3 2" xfId="65" xr:uid="{00000000-0005-0000-0000-000032000000}"/>
    <cellStyle name="60% - Énfasis4 2" xfId="66" xr:uid="{00000000-0005-0000-0000-000033000000}"/>
    <cellStyle name="60% - Énfasis5 2" xfId="67" xr:uid="{00000000-0005-0000-0000-000034000000}"/>
    <cellStyle name="60% - Énfasis6 2" xfId="68" xr:uid="{00000000-0005-0000-0000-000035000000}"/>
    <cellStyle name="Accent1" xfId="69" xr:uid="{00000000-0005-0000-0000-000036000000}"/>
    <cellStyle name="Accent1 2" xfId="70" xr:uid="{00000000-0005-0000-0000-000037000000}"/>
    <cellStyle name="Accent2" xfId="71" xr:uid="{00000000-0005-0000-0000-000038000000}"/>
    <cellStyle name="Accent2 2" xfId="72" xr:uid="{00000000-0005-0000-0000-000039000000}"/>
    <cellStyle name="Accent3" xfId="73" xr:uid="{00000000-0005-0000-0000-00003A000000}"/>
    <cellStyle name="Accent3 2" xfId="74" xr:uid="{00000000-0005-0000-0000-00003B000000}"/>
    <cellStyle name="Accent4" xfId="75" xr:uid="{00000000-0005-0000-0000-00003C000000}"/>
    <cellStyle name="Accent4 2" xfId="76" xr:uid="{00000000-0005-0000-0000-00003D000000}"/>
    <cellStyle name="Accent5" xfId="77" xr:uid="{00000000-0005-0000-0000-00003E000000}"/>
    <cellStyle name="Accent5 2" xfId="78" xr:uid="{00000000-0005-0000-0000-00003F000000}"/>
    <cellStyle name="Accent6" xfId="79" xr:uid="{00000000-0005-0000-0000-000040000000}"/>
    <cellStyle name="Accent6 2" xfId="80" xr:uid="{00000000-0005-0000-0000-000041000000}"/>
    <cellStyle name="Bad" xfId="81" xr:uid="{00000000-0005-0000-0000-000042000000}"/>
    <cellStyle name="Bad 2" xfId="82" xr:uid="{00000000-0005-0000-0000-000043000000}"/>
    <cellStyle name="Calculation" xfId="83" xr:uid="{00000000-0005-0000-0000-000044000000}"/>
    <cellStyle name="Calculation 2" xfId="84" xr:uid="{00000000-0005-0000-0000-000045000000}"/>
    <cellStyle name="Cálculo 2" xfId="85" xr:uid="{00000000-0005-0000-0000-000046000000}"/>
    <cellStyle name="Comma 2" xfId="86" xr:uid="{00000000-0005-0000-0000-000047000000}"/>
    <cellStyle name="Comma 3" xfId="87" xr:uid="{00000000-0005-0000-0000-000048000000}"/>
    <cellStyle name="Comma 4" xfId="88" xr:uid="{00000000-0005-0000-0000-000049000000}"/>
    <cellStyle name="Comma 5" xfId="148" xr:uid="{00000000-0005-0000-0000-00004A000000}"/>
    <cellStyle name="Énfasis1 2" xfId="89" xr:uid="{00000000-0005-0000-0000-00004B000000}"/>
    <cellStyle name="Énfasis2 2" xfId="90" xr:uid="{00000000-0005-0000-0000-00004C000000}"/>
    <cellStyle name="Énfasis3 2" xfId="91" xr:uid="{00000000-0005-0000-0000-00004D000000}"/>
    <cellStyle name="Énfasis4 2" xfId="92" xr:uid="{00000000-0005-0000-0000-00004E000000}"/>
    <cellStyle name="Énfasis5 2" xfId="93" xr:uid="{00000000-0005-0000-0000-00004F000000}"/>
    <cellStyle name="Énfasis6 2" xfId="94" xr:uid="{00000000-0005-0000-0000-000050000000}"/>
    <cellStyle name="Euro" xfId="95" xr:uid="{00000000-0005-0000-0000-000051000000}"/>
    <cellStyle name="Euro 2" xfId="96" xr:uid="{00000000-0005-0000-0000-000052000000}"/>
    <cellStyle name="Euro 3" xfId="97" xr:uid="{00000000-0005-0000-0000-000053000000}"/>
    <cellStyle name="Explanatory Text" xfId="98" xr:uid="{00000000-0005-0000-0000-000054000000}"/>
    <cellStyle name="Explanatory Text 2" xfId="99" xr:uid="{00000000-0005-0000-0000-000055000000}"/>
    <cellStyle name="F2" xfId="6" xr:uid="{00000000-0005-0000-0000-000056000000}"/>
    <cellStyle name="F3" xfId="7" xr:uid="{00000000-0005-0000-0000-000057000000}"/>
    <cellStyle name="F4" xfId="8" xr:uid="{00000000-0005-0000-0000-000058000000}"/>
    <cellStyle name="F5" xfId="9" xr:uid="{00000000-0005-0000-0000-000059000000}"/>
    <cellStyle name="F6" xfId="10" xr:uid="{00000000-0005-0000-0000-00005A000000}"/>
    <cellStyle name="F7" xfId="11" xr:uid="{00000000-0005-0000-0000-00005B000000}"/>
    <cellStyle name="F8" xfId="12" xr:uid="{00000000-0005-0000-0000-00005C000000}"/>
    <cellStyle name="Heading 1" xfId="100" xr:uid="{00000000-0005-0000-0000-00005D000000}"/>
    <cellStyle name="Heading 1 2" xfId="101" xr:uid="{00000000-0005-0000-0000-00005E000000}"/>
    <cellStyle name="Heading 2" xfId="102" xr:uid="{00000000-0005-0000-0000-00005F000000}"/>
    <cellStyle name="Heading 2 2" xfId="103" xr:uid="{00000000-0005-0000-0000-000060000000}"/>
    <cellStyle name="Heading 3" xfId="104" xr:uid="{00000000-0005-0000-0000-000061000000}"/>
    <cellStyle name="Heading 3 2" xfId="105" xr:uid="{00000000-0005-0000-0000-000062000000}"/>
    <cellStyle name="Incorrecto 2" xfId="106" xr:uid="{00000000-0005-0000-0000-000063000000}"/>
    <cellStyle name="Millares" xfId="150" builtinId="3"/>
    <cellStyle name="Millares 2" xfId="3" xr:uid="{00000000-0005-0000-0000-000065000000}"/>
    <cellStyle name="Millares 2 2" xfId="107" xr:uid="{00000000-0005-0000-0000-000066000000}"/>
    <cellStyle name="Millares 3" xfId="5" xr:uid="{00000000-0005-0000-0000-000067000000}"/>
    <cellStyle name="Millares 3 2" xfId="108" xr:uid="{00000000-0005-0000-0000-000068000000}"/>
    <cellStyle name="Millares 4" xfId="109" xr:uid="{00000000-0005-0000-0000-000069000000}"/>
    <cellStyle name="Millares 4 2" xfId="110" xr:uid="{00000000-0005-0000-0000-00006A000000}"/>
    <cellStyle name="Millares 5" xfId="111" xr:uid="{00000000-0005-0000-0000-00006B000000}"/>
    <cellStyle name="Millares 6" xfId="112" xr:uid="{00000000-0005-0000-0000-00006C000000}"/>
    <cellStyle name="Millares 7" xfId="145" xr:uid="{00000000-0005-0000-0000-00006D000000}"/>
    <cellStyle name="Moneda 2" xfId="113" xr:uid="{00000000-0005-0000-0000-00006E000000}"/>
    <cellStyle name="Neutral 2" xfId="114" xr:uid="{00000000-0005-0000-0000-00006F000000}"/>
    <cellStyle name="No-definido" xfId="115" xr:uid="{00000000-0005-0000-0000-000070000000}"/>
    <cellStyle name="Normal" xfId="0" builtinId="0"/>
    <cellStyle name="Normal - Style1" xfId="116" xr:uid="{00000000-0005-0000-0000-000072000000}"/>
    <cellStyle name="Normal 10" xfId="144" xr:uid="{00000000-0005-0000-0000-000073000000}"/>
    <cellStyle name="Normal 11" xfId="147" xr:uid="{00000000-0005-0000-0000-000074000000}"/>
    <cellStyle name="Normal 2" xfId="1" xr:uid="{00000000-0005-0000-0000-000075000000}"/>
    <cellStyle name="Normal 2 2" xfId="4" xr:uid="{00000000-0005-0000-0000-000076000000}"/>
    <cellStyle name="Normal 2 2 2" xfId="117" xr:uid="{00000000-0005-0000-0000-000077000000}"/>
    <cellStyle name="Normal 2 3" xfId="13" xr:uid="{00000000-0005-0000-0000-000078000000}"/>
    <cellStyle name="Normal 2_07-09 presupu..." xfId="118" xr:uid="{00000000-0005-0000-0000-000079000000}"/>
    <cellStyle name="Normal 3" xfId="2" xr:uid="{00000000-0005-0000-0000-00007A000000}"/>
    <cellStyle name="Normal 3 2" xfId="119" xr:uid="{00000000-0005-0000-0000-00007B000000}"/>
    <cellStyle name="Normal 3 3" xfId="120" xr:uid="{00000000-0005-0000-0000-00007C000000}"/>
    <cellStyle name="Normal 4" xfId="121" xr:uid="{00000000-0005-0000-0000-00007D000000}"/>
    <cellStyle name="Normal 4 2" xfId="122" xr:uid="{00000000-0005-0000-0000-00007E000000}"/>
    <cellStyle name="Normal 5" xfId="123" xr:uid="{00000000-0005-0000-0000-00007F000000}"/>
    <cellStyle name="Normal 6" xfId="124" xr:uid="{00000000-0005-0000-0000-000080000000}"/>
    <cellStyle name="Normal 6 2" xfId="149" xr:uid="{00000000-0005-0000-0000-000081000000}"/>
    <cellStyle name="Normal 7" xfId="125" xr:uid="{00000000-0005-0000-0000-000082000000}"/>
    <cellStyle name="Normal 8" xfId="126" xr:uid="{00000000-0005-0000-0000-000083000000}"/>
    <cellStyle name="Normal 9" xfId="127" xr:uid="{00000000-0005-0000-0000-000084000000}"/>
    <cellStyle name="Normal_Pres. # 057 df. 17-11-2005 AC. MULTIPLE  H.V.EXTENSIO LOS YAGRUMOS MOD.5" xfId="151" xr:uid="{00000000-0005-0000-0000-000085000000}"/>
    <cellStyle name="Output" xfId="128" xr:uid="{00000000-0005-0000-0000-000086000000}"/>
    <cellStyle name="Output 2" xfId="129" xr:uid="{00000000-0005-0000-0000-000087000000}"/>
    <cellStyle name="Percent 2" xfId="130" xr:uid="{00000000-0005-0000-0000-000088000000}"/>
    <cellStyle name="Percent 3" xfId="131" xr:uid="{00000000-0005-0000-0000-000089000000}"/>
    <cellStyle name="Porcentual 2" xfId="14" xr:uid="{00000000-0005-0000-0000-00008A000000}"/>
    <cellStyle name="Porcentual 3" xfId="132" xr:uid="{00000000-0005-0000-0000-00008B000000}"/>
    <cellStyle name="Porcentual 3 2" xfId="133" xr:uid="{00000000-0005-0000-0000-00008C000000}"/>
    <cellStyle name="Porcentual 4" xfId="146" xr:uid="{00000000-0005-0000-0000-00008D000000}"/>
    <cellStyle name="Porcentual 4 2" xfId="134" xr:uid="{00000000-0005-0000-0000-00008E000000}"/>
    <cellStyle name="Salida 2" xfId="135" xr:uid="{00000000-0005-0000-0000-00008F000000}"/>
    <cellStyle name="Texto explicativo 2" xfId="136" xr:uid="{00000000-0005-0000-0000-000090000000}"/>
    <cellStyle name="Title" xfId="137" xr:uid="{00000000-0005-0000-0000-000091000000}"/>
    <cellStyle name="Title 2" xfId="138" xr:uid="{00000000-0005-0000-0000-000092000000}"/>
    <cellStyle name="Título 1 2" xfId="139" xr:uid="{00000000-0005-0000-0000-000093000000}"/>
    <cellStyle name="Título 2 2" xfId="140" xr:uid="{00000000-0005-0000-0000-000094000000}"/>
    <cellStyle name="Título 3 2" xfId="141" xr:uid="{00000000-0005-0000-0000-000095000000}"/>
    <cellStyle name="Título 4" xfId="142" xr:uid="{00000000-0005-0000-0000-000096000000}"/>
    <cellStyle name="Total 2" xfId="143" xr:uid="{00000000-0005-0000-0000-00009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381478</xdr:colOff>
      <xdr:row>0</xdr:row>
      <xdr:rowOff>122830</xdr:rowOff>
    </xdr:from>
    <xdr:to>
      <xdr:col>5</xdr:col>
      <xdr:colOff>1034407</xdr:colOff>
      <xdr:row>3</xdr:row>
      <xdr:rowOff>89647</xdr:rowOff>
    </xdr:to>
    <xdr:pic>
      <xdr:nvPicPr>
        <xdr:cNvPr id="2" name="7 Imagen" descr="multiuso en el parque Héctor García Godoy-Model, VALL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45566" y="122830"/>
          <a:ext cx="652929" cy="538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325120</xdr:colOff>
      <xdr:row>46</xdr:row>
      <xdr:rowOff>50800</xdr:rowOff>
    </xdr:from>
    <xdr:ext cx="83820" cy="195943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599940" y="42174160"/>
          <a:ext cx="8382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Mis%20Documentos\PRES.%20ELABORADOS%202009\ZONA%20VI\157-09%20TERMINACION%20AC.%20VICENTILL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Garibaldy%20Bautista%20(actualizaciones)\garibaldy%20bautista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JAS\Carpeta%20presupuestos%202009\New%20Folder%20(3)\PRESUPUESTO%20ESCUELA%20JACQUELIN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ANGAR%20AILI/Hangares%20AILI%2002-09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analisis%20seopc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ecoom/Downloads/DATOS%20JOSE%20MENA/PARQUE2/DOTOS%20ARQ.%20BAEZ/RESIDENCIAL%20SAN%20CRISTOB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Usuarios\Documents%20and%20Settings\Administrator\My%20Documents\PROYECTOS\STAND%20BY\CLUB%20DE%20PLAYA\Documents%20and%20Settings\Milton%20MARTINEZ\Escritorio\PRESUPUESTOS\ANALISIS%20COSTOS%20MOC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Documents%20and%20Settings/Owner/My%20Documents/PROYECTOS%202006/ATABEY/dominica%20ultimo/Documents%20and%20Settings/JAJAJAJA/My%20Documents/My%20project/Proyectos%20en%20curso/P.C.2005/P.C.SERVICIO/plaza%20dominica/Trabajos%20realizados%20a%20Global/superestructura.xls?39B54389" TargetMode="External"/><Relationship Id="rId1" Type="http://schemas.openxmlformats.org/officeDocument/2006/relationships/externalLinkPath" Target="file:///\\39B54389\superestructur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Isabel%20Morales/Desktop/doc.%20memoria%20feb%2011/higuero%20nuevo/HANGAR%20AILI/pres.%20ampliacion%20y%20construc.%20plataforma%20tanqu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digecoom.gob.do/Users/Digecoom/Downloads/PRESUPUESTO%20ESTACION%20DE%20BOMBE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01 (2)"/>
      <sheetName val="MOV TIERRA"/>
      <sheetName val="presupuesto"/>
      <sheetName val="Analisis 2008"/>
      <sheetName val=" MOVIMIENTO DE TIERRA EQUIPO"/>
      <sheetName val="Módulo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Mat."/>
      <sheetName val="H.Simple"/>
      <sheetName val="INS."/>
      <sheetName val="Ana "/>
      <sheetName val="M.O"/>
      <sheetName val="Analisis 1"/>
      <sheetName val="Analisis Escuela"/>
      <sheetName val="PRES. Jacqueline Dimas"/>
      <sheetName val="Hoja1"/>
      <sheetName val="Partida"/>
      <sheetName val="Ar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3">
          <cell r="D13">
            <v>705.5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</sheetNames>
    <sheetDataSet>
      <sheetData sheetId="0"/>
      <sheetData sheetId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de seis niveles"/>
      <sheetName val="Precios Alzados"/>
      <sheetName val="Materiales"/>
      <sheetName val="Mano de Obra"/>
      <sheetName val="Herramientas"/>
      <sheetName val="Resumen Analisis"/>
      <sheetName val="Analisis Detallado"/>
      <sheetName val="RESIDENCIAL SAN CRISTOB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</sheetNames>
    <sheetDataSet>
      <sheetData sheetId="0" refreshError="1">
        <row r="767">
          <cell r="D767">
            <v>20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ARTIDAS"/>
      <sheetName val="analisis "/>
      <sheetName val="insumos"/>
    </sheetNames>
    <sheetDataSet>
      <sheetData sheetId="0"/>
      <sheetData sheetId="1"/>
      <sheetData sheetId="2"/>
      <sheetData sheetId="3">
        <row r="295">
          <cell r="D295">
            <v>17.8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Salarios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>
            <v>0</v>
          </cell>
          <cell r="F5">
            <v>0</v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>
            <v>0</v>
          </cell>
          <cell r="F16">
            <v>0</v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>
            <v>0</v>
          </cell>
          <cell r="F68">
            <v>0</v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>
            <v>0</v>
          </cell>
          <cell r="F81">
            <v>0</v>
          </cell>
        </row>
        <row r="82">
          <cell r="A82" t="str">
            <v>BF01.</v>
          </cell>
          <cell r="B82" t="str">
            <v>Baños</v>
          </cell>
          <cell r="D82">
            <v>0</v>
          </cell>
          <cell r="F82">
            <v>0</v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>
            <v>0</v>
          </cell>
          <cell r="F104">
            <v>0</v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>
            <v>0</v>
          </cell>
          <cell r="F108">
            <v>0</v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>
            <v>0</v>
          </cell>
          <cell r="F117">
            <v>0</v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>
            <v>0</v>
          </cell>
          <cell r="F171">
            <v>0</v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>
            <v>0</v>
          </cell>
          <cell r="F177">
            <v>0</v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>
            <v>0</v>
          </cell>
          <cell r="F204">
            <v>0</v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>
            <v>0</v>
          </cell>
          <cell r="F207">
            <v>0</v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>
            <v>0</v>
          </cell>
          <cell r="F218">
            <v>0</v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>
            <v>0</v>
          </cell>
          <cell r="F225">
            <v>0</v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>
            <v>0</v>
          </cell>
          <cell r="F232">
            <v>0</v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>
            <v>0</v>
          </cell>
          <cell r="F247">
            <v>0</v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>
            <v>0</v>
          </cell>
          <cell r="F286">
            <v>0</v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>
            <v>0</v>
          </cell>
          <cell r="F305">
            <v>0</v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>
            <v>0</v>
          </cell>
          <cell r="F326">
            <v>0</v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>
            <v>0</v>
          </cell>
          <cell r="F336">
            <v>0</v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>
            <v>0</v>
          </cell>
          <cell r="F339">
            <v>0</v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>
            <v>0</v>
          </cell>
          <cell r="F368">
            <v>0</v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>
            <v>0</v>
          </cell>
          <cell r="F389">
            <v>0</v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>
            <v>0</v>
          </cell>
          <cell r="F417">
            <v>0</v>
          </cell>
        </row>
        <row r="418">
          <cell r="A418" t="str">
            <v>TP01.</v>
          </cell>
          <cell r="B418" t="str">
            <v>Tuberías y Piezas PVC Drenaje</v>
          </cell>
          <cell r="D418">
            <v>0</v>
          </cell>
          <cell r="F418">
            <v>0</v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>
            <v>0</v>
          </cell>
          <cell r="F476">
            <v>0</v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>
            <v>0</v>
          </cell>
          <cell r="F549">
            <v>0</v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>
            <v>0</v>
          </cell>
          <cell r="F610">
            <v>0</v>
          </cell>
        </row>
        <row r="611">
          <cell r="A611" t="str">
            <v>PZ01.</v>
          </cell>
          <cell r="B611" t="str">
            <v>Piso y Zócalos</v>
          </cell>
          <cell r="D611">
            <v>0</v>
          </cell>
          <cell r="F611">
            <v>0</v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>
            <v>0</v>
          </cell>
          <cell r="F642">
            <v>0</v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>
            <v>0</v>
          </cell>
          <cell r="F648">
            <v>0</v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>
            <v>0</v>
          </cell>
          <cell r="F653">
            <v>0</v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>
            <v>0</v>
          </cell>
          <cell r="F707">
            <v>0</v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>
            <v>0</v>
          </cell>
          <cell r="F716">
            <v>0</v>
          </cell>
        </row>
        <row r="717">
          <cell r="A717" t="str">
            <v>MO01-30.</v>
          </cell>
          <cell r="B717" t="str">
            <v>Albañileria</v>
          </cell>
          <cell r="D717">
            <v>0</v>
          </cell>
          <cell r="F717">
            <v>0</v>
          </cell>
        </row>
        <row r="718">
          <cell r="A718" t="str">
            <v>MO01.</v>
          </cell>
          <cell r="B718" t="str">
            <v>Colocacion de Bloques</v>
          </cell>
          <cell r="D718">
            <v>0</v>
          </cell>
          <cell r="F718">
            <v>0</v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>
            <v>0</v>
          </cell>
          <cell r="F723">
            <v>0</v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>
            <v>0</v>
          </cell>
          <cell r="F733">
            <v>0</v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>
            <v>0</v>
          </cell>
          <cell r="F738">
            <v>0</v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>
            <v>0</v>
          </cell>
          <cell r="F760">
            <v>0</v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>
            <v>0</v>
          </cell>
          <cell r="F769">
            <v>0</v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>
            <v>0</v>
          </cell>
          <cell r="F775">
            <v>0</v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>
            <v>0</v>
          </cell>
          <cell r="F777">
            <v>0</v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>
            <v>0</v>
          </cell>
          <cell r="F780">
            <v>0</v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>
            <v>0</v>
          </cell>
          <cell r="F783">
            <v>0</v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>
            <v>0</v>
          </cell>
          <cell r="F801">
            <v>0</v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>
            <v>0</v>
          </cell>
          <cell r="F822">
            <v>0</v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>
            <v>0</v>
          </cell>
          <cell r="F838">
            <v>0</v>
          </cell>
        </row>
        <row r="839">
          <cell r="A839" t="str">
            <v>MO41.</v>
          </cell>
          <cell r="B839" t="str">
            <v>Montura Bidet,Inodoros y Orinales</v>
          </cell>
          <cell r="D839">
            <v>0</v>
          </cell>
          <cell r="F839">
            <v>0</v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>
            <v>0</v>
          </cell>
          <cell r="F841">
            <v>0</v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>
            <v>0</v>
          </cell>
          <cell r="F843">
            <v>0</v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>
            <v>0</v>
          </cell>
          <cell r="F851">
            <v>0</v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>
            <v>0</v>
          </cell>
          <cell r="F853">
            <v>0</v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>
            <v>0</v>
          </cell>
          <cell r="F855">
            <v>0</v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>
            <v>0</v>
          </cell>
          <cell r="F858">
            <v>0</v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>
            <v>0</v>
          </cell>
          <cell r="F864">
            <v>0</v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>
            <v>0</v>
          </cell>
          <cell r="F867">
            <v>0</v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>
            <v>0</v>
          </cell>
          <cell r="F869">
            <v>0</v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>
            <v>0</v>
          </cell>
          <cell r="F871">
            <v>0</v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>
            <v>0</v>
          </cell>
          <cell r="F873">
            <v>0</v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>
            <v>0</v>
          </cell>
          <cell r="F876">
            <v>0</v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>
            <v>0</v>
          </cell>
          <cell r="F878">
            <v>0</v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>
            <v>0</v>
          </cell>
          <cell r="F880">
            <v>0</v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>
            <v>0</v>
          </cell>
          <cell r="F882">
            <v>0</v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>
            <v>0</v>
          </cell>
          <cell r="F884">
            <v>0</v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>
            <v>0</v>
          </cell>
          <cell r="F886">
            <v>0</v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>
            <v>0</v>
          </cell>
          <cell r="F888">
            <v>0</v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>
            <v>0</v>
          </cell>
          <cell r="F890">
            <v>0</v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>
            <v>0</v>
          </cell>
          <cell r="F894">
            <v>0</v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>
            <v>0</v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</sheetData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 CIVIL"/>
      <sheetName val="Estación de Bombero"/>
      <sheetName val="Edificio de seis niveles"/>
      <sheetName val="Precios Alzados"/>
      <sheetName val="GRONOGRAMA"/>
      <sheetName val="Materiales"/>
      <sheetName val="Mano de Obra"/>
      <sheetName val="Herramientas"/>
      <sheetName val="Resumen Analisis"/>
      <sheetName val="Analisis Detal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  <row r="73">
          <cell r="H73">
            <v>9.44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7"/>
  <sheetViews>
    <sheetView tabSelected="1" view="pageBreakPreview" zoomScale="85" zoomScaleNormal="85" zoomScaleSheetLayoutView="85" workbookViewId="0">
      <selection activeCell="B15" sqref="B15"/>
    </sheetView>
  </sheetViews>
  <sheetFormatPr baseColWidth="10" defaultColWidth="11.42578125" defaultRowHeight="15" x14ac:dyDescent="0.25"/>
  <cols>
    <col min="1" max="1" width="7" style="4" customWidth="1"/>
    <col min="2" max="2" width="53.7109375" style="2" customWidth="1"/>
    <col min="3" max="3" width="9.42578125" style="144" customWidth="1"/>
    <col min="4" max="4" width="8.7109375" style="1" customWidth="1"/>
    <col min="5" max="5" width="15" style="3" customWidth="1"/>
    <col min="6" max="6" width="18.5703125" style="144" customWidth="1"/>
    <col min="7" max="7" width="21.140625" style="164" customWidth="1"/>
    <col min="8" max="8" width="11.42578125" style="164"/>
    <col min="9" max="9" width="11.7109375" style="164" bestFit="1" customWidth="1"/>
    <col min="10" max="250" width="11.42578125" style="164"/>
    <col min="251" max="251" width="8" style="164" customWidth="1"/>
    <col min="252" max="252" width="52.42578125" style="164" customWidth="1"/>
    <col min="253" max="253" width="9.28515625" style="164" customWidth="1"/>
    <col min="254" max="254" width="7.140625" style="164" customWidth="1"/>
    <col min="255" max="255" width="11.42578125" style="164" customWidth="1"/>
    <col min="256" max="256" width="12.42578125" style="164" customWidth="1"/>
    <col min="257" max="257" width="13.5703125" style="164" customWidth="1"/>
    <col min="258" max="506" width="11.42578125" style="164"/>
    <col min="507" max="507" width="8" style="164" customWidth="1"/>
    <col min="508" max="508" width="52.42578125" style="164" customWidth="1"/>
    <col min="509" max="509" width="9.28515625" style="164" customWidth="1"/>
    <col min="510" max="510" width="7.140625" style="164" customWidth="1"/>
    <col min="511" max="511" width="11.42578125" style="164" customWidth="1"/>
    <col min="512" max="512" width="12.42578125" style="164" customWidth="1"/>
    <col min="513" max="513" width="13.5703125" style="164" customWidth="1"/>
    <col min="514" max="762" width="11.42578125" style="164"/>
    <col min="763" max="763" width="8" style="164" customWidth="1"/>
    <col min="764" max="764" width="52.42578125" style="164" customWidth="1"/>
    <col min="765" max="765" width="9.28515625" style="164" customWidth="1"/>
    <col min="766" max="766" width="7.140625" style="164" customWidth="1"/>
    <col min="767" max="767" width="11.42578125" style="164" customWidth="1"/>
    <col min="768" max="768" width="12.42578125" style="164" customWidth="1"/>
    <col min="769" max="769" width="13.5703125" style="164" customWidth="1"/>
    <col min="770" max="1018" width="11.42578125" style="164"/>
    <col min="1019" max="1019" width="8" style="164" customWidth="1"/>
    <col min="1020" max="1020" width="52.42578125" style="164" customWidth="1"/>
    <col min="1021" max="1021" width="9.28515625" style="164" customWidth="1"/>
    <col min="1022" max="1022" width="7.140625" style="164" customWidth="1"/>
    <col min="1023" max="1023" width="11.42578125" style="164" customWidth="1"/>
    <col min="1024" max="1024" width="12.42578125" style="164" customWidth="1"/>
    <col min="1025" max="1025" width="13.5703125" style="164" customWidth="1"/>
    <col min="1026" max="1274" width="11.42578125" style="164"/>
    <col min="1275" max="1275" width="8" style="164" customWidth="1"/>
    <col min="1276" max="1276" width="52.42578125" style="164" customWidth="1"/>
    <col min="1277" max="1277" width="9.28515625" style="164" customWidth="1"/>
    <col min="1278" max="1278" width="7.140625" style="164" customWidth="1"/>
    <col min="1279" max="1279" width="11.42578125" style="164" customWidth="1"/>
    <col min="1280" max="1280" width="12.42578125" style="164" customWidth="1"/>
    <col min="1281" max="1281" width="13.5703125" style="164" customWidth="1"/>
    <col min="1282" max="1530" width="11.42578125" style="164"/>
    <col min="1531" max="1531" width="8" style="164" customWidth="1"/>
    <col min="1532" max="1532" width="52.42578125" style="164" customWidth="1"/>
    <col min="1533" max="1533" width="9.28515625" style="164" customWidth="1"/>
    <col min="1534" max="1534" width="7.140625" style="164" customWidth="1"/>
    <col min="1535" max="1535" width="11.42578125" style="164" customWidth="1"/>
    <col min="1536" max="1536" width="12.42578125" style="164" customWidth="1"/>
    <col min="1537" max="1537" width="13.5703125" style="164" customWidth="1"/>
    <col min="1538" max="1786" width="11.42578125" style="164"/>
    <col min="1787" max="1787" width="8" style="164" customWidth="1"/>
    <col min="1788" max="1788" width="52.42578125" style="164" customWidth="1"/>
    <col min="1789" max="1789" width="9.28515625" style="164" customWidth="1"/>
    <col min="1790" max="1790" width="7.140625" style="164" customWidth="1"/>
    <col min="1791" max="1791" width="11.42578125" style="164" customWidth="1"/>
    <col min="1792" max="1792" width="12.42578125" style="164" customWidth="1"/>
    <col min="1793" max="1793" width="13.5703125" style="164" customWidth="1"/>
    <col min="1794" max="2042" width="11.42578125" style="164"/>
    <col min="2043" max="2043" width="8" style="164" customWidth="1"/>
    <col min="2044" max="2044" width="52.42578125" style="164" customWidth="1"/>
    <col min="2045" max="2045" width="9.28515625" style="164" customWidth="1"/>
    <col min="2046" max="2046" width="7.140625" style="164" customWidth="1"/>
    <col min="2047" max="2047" width="11.42578125" style="164" customWidth="1"/>
    <col min="2048" max="2048" width="12.42578125" style="164" customWidth="1"/>
    <col min="2049" max="2049" width="13.5703125" style="164" customWidth="1"/>
    <col min="2050" max="2298" width="11.42578125" style="164"/>
    <col min="2299" max="2299" width="8" style="164" customWidth="1"/>
    <col min="2300" max="2300" width="52.42578125" style="164" customWidth="1"/>
    <col min="2301" max="2301" width="9.28515625" style="164" customWidth="1"/>
    <col min="2302" max="2302" width="7.140625" style="164" customWidth="1"/>
    <col min="2303" max="2303" width="11.42578125" style="164" customWidth="1"/>
    <col min="2304" max="2304" width="12.42578125" style="164" customWidth="1"/>
    <col min="2305" max="2305" width="13.5703125" style="164" customWidth="1"/>
    <col min="2306" max="2554" width="11.42578125" style="164"/>
    <col min="2555" max="2555" width="8" style="164" customWidth="1"/>
    <col min="2556" max="2556" width="52.42578125" style="164" customWidth="1"/>
    <col min="2557" max="2557" width="9.28515625" style="164" customWidth="1"/>
    <col min="2558" max="2558" width="7.140625" style="164" customWidth="1"/>
    <col min="2559" max="2559" width="11.42578125" style="164" customWidth="1"/>
    <col min="2560" max="2560" width="12.42578125" style="164" customWidth="1"/>
    <col min="2561" max="2561" width="13.5703125" style="164" customWidth="1"/>
    <col min="2562" max="2810" width="11.42578125" style="164"/>
    <col min="2811" max="2811" width="8" style="164" customWidth="1"/>
    <col min="2812" max="2812" width="52.42578125" style="164" customWidth="1"/>
    <col min="2813" max="2813" width="9.28515625" style="164" customWidth="1"/>
    <col min="2814" max="2814" width="7.140625" style="164" customWidth="1"/>
    <col min="2815" max="2815" width="11.42578125" style="164" customWidth="1"/>
    <col min="2816" max="2816" width="12.42578125" style="164" customWidth="1"/>
    <col min="2817" max="2817" width="13.5703125" style="164" customWidth="1"/>
    <col min="2818" max="3066" width="11.42578125" style="164"/>
    <col min="3067" max="3067" width="8" style="164" customWidth="1"/>
    <col min="3068" max="3068" width="52.42578125" style="164" customWidth="1"/>
    <col min="3069" max="3069" width="9.28515625" style="164" customWidth="1"/>
    <col min="3070" max="3070" width="7.140625" style="164" customWidth="1"/>
    <col min="3071" max="3071" width="11.42578125" style="164" customWidth="1"/>
    <col min="3072" max="3072" width="12.42578125" style="164" customWidth="1"/>
    <col min="3073" max="3073" width="13.5703125" style="164" customWidth="1"/>
    <col min="3074" max="3322" width="11.42578125" style="164"/>
    <col min="3323" max="3323" width="8" style="164" customWidth="1"/>
    <col min="3324" max="3324" width="52.42578125" style="164" customWidth="1"/>
    <col min="3325" max="3325" width="9.28515625" style="164" customWidth="1"/>
    <col min="3326" max="3326" width="7.140625" style="164" customWidth="1"/>
    <col min="3327" max="3327" width="11.42578125" style="164" customWidth="1"/>
    <col min="3328" max="3328" width="12.42578125" style="164" customWidth="1"/>
    <col min="3329" max="3329" width="13.5703125" style="164" customWidth="1"/>
    <col min="3330" max="3578" width="11.42578125" style="164"/>
    <col min="3579" max="3579" width="8" style="164" customWidth="1"/>
    <col min="3580" max="3580" width="52.42578125" style="164" customWidth="1"/>
    <col min="3581" max="3581" width="9.28515625" style="164" customWidth="1"/>
    <col min="3582" max="3582" width="7.140625" style="164" customWidth="1"/>
    <col min="3583" max="3583" width="11.42578125" style="164" customWidth="1"/>
    <col min="3584" max="3584" width="12.42578125" style="164" customWidth="1"/>
    <col min="3585" max="3585" width="13.5703125" style="164" customWidth="1"/>
    <col min="3586" max="3834" width="11.42578125" style="164"/>
    <col min="3835" max="3835" width="8" style="164" customWidth="1"/>
    <col min="3836" max="3836" width="52.42578125" style="164" customWidth="1"/>
    <col min="3837" max="3837" width="9.28515625" style="164" customWidth="1"/>
    <col min="3838" max="3838" width="7.140625" style="164" customWidth="1"/>
    <col min="3839" max="3839" width="11.42578125" style="164" customWidth="1"/>
    <col min="3840" max="3840" width="12.42578125" style="164" customWidth="1"/>
    <col min="3841" max="3841" width="13.5703125" style="164" customWidth="1"/>
    <col min="3842" max="4090" width="11.42578125" style="164"/>
    <col min="4091" max="4091" width="8" style="164" customWidth="1"/>
    <col min="4092" max="4092" width="52.42578125" style="164" customWidth="1"/>
    <col min="4093" max="4093" width="9.28515625" style="164" customWidth="1"/>
    <col min="4094" max="4094" width="7.140625" style="164" customWidth="1"/>
    <col min="4095" max="4095" width="11.42578125" style="164" customWidth="1"/>
    <col min="4096" max="4096" width="12.42578125" style="164" customWidth="1"/>
    <col min="4097" max="4097" width="13.5703125" style="164" customWidth="1"/>
    <col min="4098" max="4346" width="11.42578125" style="164"/>
    <col min="4347" max="4347" width="8" style="164" customWidth="1"/>
    <col min="4348" max="4348" width="52.42578125" style="164" customWidth="1"/>
    <col min="4349" max="4349" width="9.28515625" style="164" customWidth="1"/>
    <col min="4350" max="4350" width="7.140625" style="164" customWidth="1"/>
    <col min="4351" max="4351" width="11.42578125" style="164" customWidth="1"/>
    <col min="4352" max="4352" width="12.42578125" style="164" customWidth="1"/>
    <col min="4353" max="4353" width="13.5703125" style="164" customWidth="1"/>
    <col min="4354" max="4602" width="11.42578125" style="164"/>
    <col min="4603" max="4603" width="8" style="164" customWidth="1"/>
    <col min="4604" max="4604" width="52.42578125" style="164" customWidth="1"/>
    <col min="4605" max="4605" width="9.28515625" style="164" customWidth="1"/>
    <col min="4606" max="4606" width="7.140625" style="164" customWidth="1"/>
    <col min="4607" max="4607" width="11.42578125" style="164" customWidth="1"/>
    <col min="4608" max="4608" width="12.42578125" style="164" customWidth="1"/>
    <col min="4609" max="4609" width="13.5703125" style="164" customWidth="1"/>
    <col min="4610" max="4858" width="11.42578125" style="164"/>
    <col min="4859" max="4859" width="8" style="164" customWidth="1"/>
    <col min="4860" max="4860" width="52.42578125" style="164" customWidth="1"/>
    <col min="4861" max="4861" width="9.28515625" style="164" customWidth="1"/>
    <col min="4862" max="4862" width="7.140625" style="164" customWidth="1"/>
    <col min="4863" max="4863" width="11.42578125" style="164" customWidth="1"/>
    <col min="4864" max="4864" width="12.42578125" style="164" customWidth="1"/>
    <col min="4865" max="4865" width="13.5703125" style="164" customWidth="1"/>
    <col min="4866" max="5114" width="11.42578125" style="164"/>
    <col min="5115" max="5115" width="8" style="164" customWidth="1"/>
    <col min="5116" max="5116" width="52.42578125" style="164" customWidth="1"/>
    <col min="5117" max="5117" width="9.28515625" style="164" customWidth="1"/>
    <col min="5118" max="5118" width="7.140625" style="164" customWidth="1"/>
    <col min="5119" max="5119" width="11.42578125" style="164" customWidth="1"/>
    <col min="5120" max="5120" width="12.42578125" style="164" customWidth="1"/>
    <col min="5121" max="5121" width="13.5703125" style="164" customWidth="1"/>
    <col min="5122" max="5370" width="11.42578125" style="164"/>
    <col min="5371" max="5371" width="8" style="164" customWidth="1"/>
    <col min="5372" max="5372" width="52.42578125" style="164" customWidth="1"/>
    <col min="5373" max="5373" width="9.28515625" style="164" customWidth="1"/>
    <col min="5374" max="5374" width="7.140625" style="164" customWidth="1"/>
    <col min="5375" max="5375" width="11.42578125" style="164" customWidth="1"/>
    <col min="5376" max="5376" width="12.42578125" style="164" customWidth="1"/>
    <col min="5377" max="5377" width="13.5703125" style="164" customWidth="1"/>
    <col min="5378" max="5626" width="11.42578125" style="164"/>
    <col min="5627" max="5627" width="8" style="164" customWidth="1"/>
    <col min="5628" max="5628" width="52.42578125" style="164" customWidth="1"/>
    <col min="5629" max="5629" width="9.28515625" style="164" customWidth="1"/>
    <col min="5630" max="5630" width="7.140625" style="164" customWidth="1"/>
    <col min="5631" max="5631" width="11.42578125" style="164" customWidth="1"/>
    <col min="5632" max="5632" width="12.42578125" style="164" customWidth="1"/>
    <col min="5633" max="5633" width="13.5703125" style="164" customWidth="1"/>
    <col min="5634" max="5882" width="11.42578125" style="164"/>
    <col min="5883" max="5883" width="8" style="164" customWidth="1"/>
    <col min="5884" max="5884" width="52.42578125" style="164" customWidth="1"/>
    <col min="5885" max="5885" width="9.28515625" style="164" customWidth="1"/>
    <col min="5886" max="5886" width="7.140625" style="164" customWidth="1"/>
    <col min="5887" max="5887" width="11.42578125" style="164" customWidth="1"/>
    <col min="5888" max="5888" width="12.42578125" style="164" customWidth="1"/>
    <col min="5889" max="5889" width="13.5703125" style="164" customWidth="1"/>
    <col min="5890" max="6138" width="11.42578125" style="164"/>
    <col min="6139" max="6139" width="8" style="164" customWidth="1"/>
    <col min="6140" max="6140" width="52.42578125" style="164" customWidth="1"/>
    <col min="6141" max="6141" width="9.28515625" style="164" customWidth="1"/>
    <col min="6142" max="6142" width="7.140625" style="164" customWidth="1"/>
    <col min="6143" max="6143" width="11.42578125" style="164" customWidth="1"/>
    <col min="6144" max="6144" width="12.42578125" style="164" customWidth="1"/>
    <col min="6145" max="6145" width="13.5703125" style="164" customWidth="1"/>
    <col min="6146" max="6394" width="11.42578125" style="164"/>
    <col min="6395" max="6395" width="8" style="164" customWidth="1"/>
    <col min="6396" max="6396" width="52.42578125" style="164" customWidth="1"/>
    <col min="6397" max="6397" width="9.28515625" style="164" customWidth="1"/>
    <col min="6398" max="6398" width="7.140625" style="164" customWidth="1"/>
    <col min="6399" max="6399" width="11.42578125" style="164" customWidth="1"/>
    <col min="6400" max="6400" width="12.42578125" style="164" customWidth="1"/>
    <col min="6401" max="6401" width="13.5703125" style="164" customWidth="1"/>
    <col min="6402" max="6650" width="11.42578125" style="164"/>
    <col min="6651" max="6651" width="8" style="164" customWidth="1"/>
    <col min="6652" max="6652" width="52.42578125" style="164" customWidth="1"/>
    <col min="6653" max="6653" width="9.28515625" style="164" customWidth="1"/>
    <col min="6654" max="6654" width="7.140625" style="164" customWidth="1"/>
    <col min="6655" max="6655" width="11.42578125" style="164" customWidth="1"/>
    <col min="6656" max="6656" width="12.42578125" style="164" customWidth="1"/>
    <col min="6657" max="6657" width="13.5703125" style="164" customWidth="1"/>
    <col min="6658" max="6906" width="11.42578125" style="164"/>
    <col min="6907" max="6907" width="8" style="164" customWidth="1"/>
    <col min="6908" max="6908" width="52.42578125" style="164" customWidth="1"/>
    <col min="6909" max="6909" width="9.28515625" style="164" customWidth="1"/>
    <col min="6910" max="6910" width="7.140625" style="164" customWidth="1"/>
    <col min="6911" max="6911" width="11.42578125" style="164" customWidth="1"/>
    <col min="6912" max="6912" width="12.42578125" style="164" customWidth="1"/>
    <col min="6913" max="6913" width="13.5703125" style="164" customWidth="1"/>
    <col min="6914" max="7162" width="11.42578125" style="164"/>
    <col min="7163" max="7163" width="8" style="164" customWidth="1"/>
    <col min="7164" max="7164" width="52.42578125" style="164" customWidth="1"/>
    <col min="7165" max="7165" width="9.28515625" style="164" customWidth="1"/>
    <col min="7166" max="7166" width="7.140625" style="164" customWidth="1"/>
    <col min="7167" max="7167" width="11.42578125" style="164" customWidth="1"/>
    <col min="7168" max="7168" width="12.42578125" style="164" customWidth="1"/>
    <col min="7169" max="7169" width="13.5703125" style="164" customWidth="1"/>
    <col min="7170" max="7418" width="11.42578125" style="164"/>
    <col min="7419" max="7419" width="8" style="164" customWidth="1"/>
    <col min="7420" max="7420" width="52.42578125" style="164" customWidth="1"/>
    <col min="7421" max="7421" width="9.28515625" style="164" customWidth="1"/>
    <col min="7422" max="7422" width="7.140625" style="164" customWidth="1"/>
    <col min="7423" max="7423" width="11.42578125" style="164" customWidth="1"/>
    <col min="7424" max="7424" width="12.42578125" style="164" customWidth="1"/>
    <col min="7425" max="7425" width="13.5703125" style="164" customWidth="1"/>
    <col min="7426" max="7674" width="11.42578125" style="164"/>
    <col min="7675" max="7675" width="8" style="164" customWidth="1"/>
    <col min="7676" max="7676" width="52.42578125" style="164" customWidth="1"/>
    <col min="7677" max="7677" width="9.28515625" style="164" customWidth="1"/>
    <col min="7678" max="7678" width="7.140625" style="164" customWidth="1"/>
    <col min="7679" max="7679" width="11.42578125" style="164" customWidth="1"/>
    <col min="7680" max="7680" width="12.42578125" style="164" customWidth="1"/>
    <col min="7681" max="7681" width="13.5703125" style="164" customWidth="1"/>
    <col min="7682" max="7930" width="11.42578125" style="164"/>
    <col min="7931" max="7931" width="8" style="164" customWidth="1"/>
    <col min="7932" max="7932" width="52.42578125" style="164" customWidth="1"/>
    <col min="7933" max="7933" width="9.28515625" style="164" customWidth="1"/>
    <col min="7934" max="7934" width="7.140625" style="164" customWidth="1"/>
    <col min="7935" max="7935" width="11.42578125" style="164" customWidth="1"/>
    <col min="7936" max="7936" width="12.42578125" style="164" customWidth="1"/>
    <col min="7937" max="7937" width="13.5703125" style="164" customWidth="1"/>
    <col min="7938" max="8186" width="11.42578125" style="164"/>
    <col min="8187" max="8187" width="8" style="164" customWidth="1"/>
    <col min="8188" max="8188" width="52.42578125" style="164" customWidth="1"/>
    <col min="8189" max="8189" width="9.28515625" style="164" customWidth="1"/>
    <col min="8190" max="8190" width="7.140625" style="164" customWidth="1"/>
    <col min="8191" max="8191" width="11.42578125" style="164" customWidth="1"/>
    <col min="8192" max="8192" width="12.42578125" style="164" customWidth="1"/>
    <col min="8193" max="8193" width="13.5703125" style="164" customWidth="1"/>
    <col min="8194" max="8442" width="11.42578125" style="164"/>
    <col min="8443" max="8443" width="8" style="164" customWidth="1"/>
    <col min="8444" max="8444" width="52.42578125" style="164" customWidth="1"/>
    <col min="8445" max="8445" width="9.28515625" style="164" customWidth="1"/>
    <col min="8446" max="8446" width="7.140625" style="164" customWidth="1"/>
    <col min="8447" max="8447" width="11.42578125" style="164" customWidth="1"/>
    <col min="8448" max="8448" width="12.42578125" style="164" customWidth="1"/>
    <col min="8449" max="8449" width="13.5703125" style="164" customWidth="1"/>
    <col min="8450" max="8698" width="11.42578125" style="164"/>
    <col min="8699" max="8699" width="8" style="164" customWidth="1"/>
    <col min="8700" max="8700" width="52.42578125" style="164" customWidth="1"/>
    <col min="8701" max="8701" width="9.28515625" style="164" customWidth="1"/>
    <col min="8702" max="8702" width="7.140625" style="164" customWidth="1"/>
    <col min="8703" max="8703" width="11.42578125" style="164" customWidth="1"/>
    <col min="8704" max="8704" width="12.42578125" style="164" customWidth="1"/>
    <col min="8705" max="8705" width="13.5703125" style="164" customWidth="1"/>
    <col min="8706" max="8954" width="11.42578125" style="164"/>
    <col min="8955" max="8955" width="8" style="164" customWidth="1"/>
    <col min="8956" max="8956" width="52.42578125" style="164" customWidth="1"/>
    <col min="8957" max="8957" width="9.28515625" style="164" customWidth="1"/>
    <col min="8958" max="8958" width="7.140625" style="164" customWidth="1"/>
    <col min="8959" max="8959" width="11.42578125" style="164" customWidth="1"/>
    <col min="8960" max="8960" width="12.42578125" style="164" customWidth="1"/>
    <col min="8961" max="8961" width="13.5703125" style="164" customWidth="1"/>
    <col min="8962" max="9210" width="11.42578125" style="164"/>
    <col min="9211" max="9211" width="8" style="164" customWidth="1"/>
    <col min="9212" max="9212" width="52.42578125" style="164" customWidth="1"/>
    <col min="9213" max="9213" width="9.28515625" style="164" customWidth="1"/>
    <col min="9214" max="9214" width="7.140625" style="164" customWidth="1"/>
    <col min="9215" max="9215" width="11.42578125" style="164" customWidth="1"/>
    <col min="9216" max="9216" width="12.42578125" style="164" customWidth="1"/>
    <col min="9217" max="9217" width="13.5703125" style="164" customWidth="1"/>
    <col min="9218" max="9466" width="11.42578125" style="164"/>
    <col min="9467" max="9467" width="8" style="164" customWidth="1"/>
    <col min="9468" max="9468" width="52.42578125" style="164" customWidth="1"/>
    <col min="9469" max="9469" width="9.28515625" style="164" customWidth="1"/>
    <col min="9470" max="9470" width="7.140625" style="164" customWidth="1"/>
    <col min="9471" max="9471" width="11.42578125" style="164" customWidth="1"/>
    <col min="9472" max="9472" width="12.42578125" style="164" customWidth="1"/>
    <col min="9473" max="9473" width="13.5703125" style="164" customWidth="1"/>
    <col min="9474" max="9722" width="11.42578125" style="164"/>
    <col min="9723" max="9723" width="8" style="164" customWidth="1"/>
    <col min="9724" max="9724" width="52.42578125" style="164" customWidth="1"/>
    <col min="9725" max="9725" width="9.28515625" style="164" customWidth="1"/>
    <col min="9726" max="9726" width="7.140625" style="164" customWidth="1"/>
    <col min="9727" max="9727" width="11.42578125" style="164" customWidth="1"/>
    <col min="9728" max="9728" width="12.42578125" style="164" customWidth="1"/>
    <col min="9729" max="9729" width="13.5703125" style="164" customWidth="1"/>
    <col min="9730" max="9978" width="11.42578125" style="164"/>
    <col min="9979" max="9979" width="8" style="164" customWidth="1"/>
    <col min="9980" max="9980" width="52.42578125" style="164" customWidth="1"/>
    <col min="9981" max="9981" width="9.28515625" style="164" customWidth="1"/>
    <col min="9982" max="9982" width="7.140625" style="164" customWidth="1"/>
    <col min="9983" max="9983" width="11.42578125" style="164" customWidth="1"/>
    <col min="9984" max="9984" width="12.42578125" style="164" customWidth="1"/>
    <col min="9985" max="9985" width="13.5703125" style="164" customWidth="1"/>
    <col min="9986" max="10234" width="11.42578125" style="164"/>
    <col min="10235" max="10235" width="8" style="164" customWidth="1"/>
    <col min="10236" max="10236" width="52.42578125" style="164" customWidth="1"/>
    <col min="10237" max="10237" width="9.28515625" style="164" customWidth="1"/>
    <col min="10238" max="10238" width="7.140625" style="164" customWidth="1"/>
    <col min="10239" max="10239" width="11.42578125" style="164" customWidth="1"/>
    <col min="10240" max="10240" width="12.42578125" style="164" customWidth="1"/>
    <col min="10241" max="10241" width="13.5703125" style="164" customWidth="1"/>
    <col min="10242" max="10490" width="11.42578125" style="164"/>
    <col min="10491" max="10491" width="8" style="164" customWidth="1"/>
    <col min="10492" max="10492" width="52.42578125" style="164" customWidth="1"/>
    <col min="10493" max="10493" width="9.28515625" style="164" customWidth="1"/>
    <col min="10494" max="10494" width="7.140625" style="164" customWidth="1"/>
    <col min="10495" max="10495" width="11.42578125" style="164" customWidth="1"/>
    <col min="10496" max="10496" width="12.42578125" style="164" customWidth="1"/>
    <col min="10497" max="10497" width="13.5703125" style="164" customWidth="1"/>
    <col min="10498" max="10746" width="11.42578125" style="164"/>
    <col min="10747" max="10747" width="8" style="164" customWidth="1"/>
    <col min="10748" max="10748" width="52.42578125" style="164" customWidth="1"/>
    <col min="10749" max="10749" width="9.28515625" style="164" customWidth="1"/>
    <col min="10750" max="10750" width="7.140625" style="164" customWidth="1"/>
    <col min="10751" max="10751" width="11.42578125" style="164" customWidth="1"/>
    <col min="10752" max="10752" width="12.42578125" style="164" customWidth="1"/>
    <col min="10753" max="10753" width="13.5703125" style="164" customWidth="1"/>
    <col min="10754" max="11002" width="11.42578125" style="164"/>
    <col min="11003" max="11003" width="8" style="164" customWidth="1"/>
    <col min="11004" max="11004" width="52.42578125" style="164" customWidth="1"/>
    <col min="11005" max="11005" width="9.28515625" style="164" customWidth="1"/>
    <col min="11006" max="11006" width="7.140625" style="164" customWidth="1"/>
    <col min="11007" max="11007" width="11.42578125" style="164" customWidth="1"/>
    <col min="11008" max="11008" width="12.42578125" style="164" customWidth="1"/>
    <col min="11009" max="11009" width="13.5703125" style="164" customWidth="1"/>
    <col min="11010" max="11258" width="11.42578125" style="164"/>
    <col min="11259" max="11259" width="8" style="164" customWidth="1"/>
    <col min="11260" max="11260" width="52.42578125" style="164" customWidth="1"/>
    <col min="11261" max="11261" width="9.28515625" style="164" customWidth="1"/>
    <col min="11262" max="11262" width="7.140625" style="164" customWidth="1"/>
    <col min="11263" max="11263" width="11.42578125" style="164" customWidth="1"/>
    <col min="11264" max="11264" width="12.42578125" style="164" customWidth="1"/>
    <col min="11265" max="11265" width="13.5703125" style="164" customWidth="1"/>
    <col min="11266" max="11514" width="11.42578125" style="164"/>
    <col min="11515" max="11515" width="8" style="164" customWidth="1"/>
    <col min="11516" max="11516" width="52.42578125" style="164" customWidth="1"/>
    <col min="11517" max="11517" width="9.28515625" style="164" customWidth="1"/>
    <col min="11518" max="11518" width="7.140625" style="164" customWidth="1"/>
    <col min="11519" max="11519" width="11.42578125" style="164" customWidth="1"/>
    <col min="11520" max="11520" width="12.42578125" style="164" customWidth="1"/>
    <col min="11521" max="11521" width="13.5703125" style="164" customWidth="1"/>
    <col min="11522" max="11770" width="11.42578125" style="164"/>
    <col min="11771" max="11771" width="8" style="164" customWidth="1"/>
    <col min="11772" max="11772" width="52.42578125" style="164" customWidth="1"/>
    <col min="11773" max="11773" width="9.28515625" style="164" customWidth="1"/>
    <col min="11774" max="11774" width="7.140625" style="164" customWidth="1"/>
    <col min="11775" max="11775" width="11.42578125" style="164" customWidth="1"/>
    <col min="11776" max="11776" width="12.42578125" style="164" customWidth="1"/>
    <col min="11777" max="11777" width="13.5703125" style="164" customWidth="1"/>
    <col min="11778" max="12026" width="11.42578125" style="164"/>
    <col min="12027" max="12027" width="8" style="164" customWidth="1"/>
    <col min="12028" max="12028" width="52.42578125" style="164" customWidth="1"/>
    <col min="12029" max="12029" width="9.28515625" style="164" customWidth="1"/>
    <col min="12030" max="12030" width="7.140625" style="164" customWidth="1"/>
    <col min="12031" max="12031" width="11.42578125" style="164" customWidth="1"/>
    <col min="12032" max="12032" width="12.42578125" style="164" customWidth="1"/>
    <col min="12033" max="12033" width="13.5703125" style="164" customWidth="1"/>
    <col min="12034" max="12282" width="11.42578125" style="164"/>
    <col min="12283" max="12283" width="8" style="164" customWidth="1"/>
    <col min="12284" max="12284" width="52.42578125" style="164" customWidth="1"/>
    <col min="12285" max="12285" width="9.28515625" style="164" customWidth="1"/>
    <col min="12286" max="12286" width="7.140625" style="164" customWidth="1"/>
    <col min="12287" max="12287" width="11.42578125" style="164" customWidth="1"/>
    <col min="12288" max="12288" width="12.42578125" style="164" customWidth="1"/>
    <col min="12289" max="12289" width="13.5703125" style="164" customWidth="1"/>
    <col min="12290" max="12538" width="11.42578125" style="164"/>
    <col min="12539" max="12539" width="8" style="164" customWidth="1"/>
    <col min="12540" max="12540" width="52.42578125" style="164" customWidth="1"/>
    <col min="12541" max="12541" width="9.28515625" style="164" customWidth="1"/>
    <col min="12542" max="12542" width="7.140625" style="164" customWidth="1"/>
    <col min="12543" max="12543" width="11.42578125" style="164" customWidth="1"/>
    <col min="12544" max="12544" width="12.42578125" style="164" customWidth="1"/>
    <col min="12545" max="12545" width="13.5703125" style="164" customWidth="1"/>
    <col min="12546" max="12794" width="11.42578125" style="164"/>
    <col min="12795" max="12795" width="8" style="164" customWidth="1"/>
    <col min="12796" max="12796" width="52.42578125" style="164" customWidth="1"/>
    <col min="12797" max="12797" width="9.28515625" style="164" customWidth="1"/>
    <col min="12798" max="12798" width="7.140625" style="164" customWidth="1"/>
    <col min="12799" max="12799" width="11.42578125" style="164" customWidth="1"/>
    <col min="12800" max="12800" width="12.42578125" style="164" customWidth="1"/>
    <col min="12801" max="12801" width="13.5703125" style="164" customWidth="1"/>
    <col min="12802" max="13050" width="11.42578125" style="164"/>
    <col min="13051" max="13051" width="8" style="164" customWidth="1"/>
    <col min="13052" max="13052" width="52.42578125" style="164" customWidth="1"/>
    <col min="13053" max="13053" width="9.28515625" style="164" customWidth="1"/>
    <col min="13054" max="13054" width="7.140625" style="164" customWidth="1"/>
    <col min="13055" max="13055" width="11.42578125" style="164" customWidth="1"/>
    <col min="13056" max="13056" width="12.42578125" style="164" customWidth="1"/>
    <col min="13057" max="13057" width="13.5703125" style="164" customWidth="1"/>
    <col min="13058" max="13306" width="11.42578125" style="164"/>
    <col min="13307" max="13307" width="8" style="164" customWidth="1"/>
    <col min="13308" max="13308" width="52.42578125" style="164" customWidth="1"/>
    <col min="13309" max="13309" width="9.28515625" style="164" customWidth="1"/>
    <col min="13310" max="13310" width="7.140625" style="164" customWidth="1"/>
    <col min="13311" max="13311" width="11.42578125" style="164" customWidth="1"/>
    <col min="13312" max="13312" width="12.42578125" style="164" customWidth="1"/>
    <col min="13313" max="13313" width="13.5703125" style="164" customWidth="1"/>
    <col min="13314" max="13562" width="11.42578125" style="164"/>
    <col min="13563" max="13563" width="8" style="164" customWidth="1"/>
    <col min="13564" max="13564" width="52.42578125" style="164" customWidth="1"/>
    <col min="13565" max="13565" width="9.28515625" style="164" customWidth="1"/>
    <col min="13566" max="13566" width="7.140625" style="164" customWidth="1"/>
    <col min="13567" max="13567" width="11.42578125" style="164" customWidth="1"/>
    <col min="13568" max="13568" width="12.42578125" style="164" customWidth="1"/>
    <col min="13569" max="13569" width="13.5703125" style="164" customWidth="1"/>
    <col min="13570" max="13818" width="11.42578125" style="164"/>
    <col min="13819" max="13819" width="8" style="164" customWidth="1"/>
    <col min="13820" max="13820" width="52.42578125" style="164" customWidth="1"/>
    <col min="13821" max="13821" width="9.28515625" style="164" customWidth="1"/>
    <col min="13822" max="13822" width="7.140625" style="164" customWidth="1"/>
    <col min="13823" max="13823" width="11.42578125" style="164" customWidth="1"/>
    <col min="13824" max="13824" width="12.42578125" style="164" customWidth="1"/>
    <col min="13825" max="13825" width="13.5703125" style="164" customWidth="1"/>
    <col min="13826" max="14074" width="11.42578125" style="164"/>
    <col min="14075" max="14075" width="8" style="164" customWidth="1"/>
    <col min="14076" max="14076" width="52.42578125" style="164" customWidth="1"/>
    <col min="14077" max="14077" width="9.28515625" style="164" customWidth="1"/>
    <col min="14078" max="14078" width="7.140625" style="164" customWidth="1"/>
    <col min="14079" max="14079" width="11.42578125" style="164" customWidth="1"/>
    <col min="14080" max="14080" width="12.42578125" style="164" customWidth="1"/>
    <col min="14081" max="14081" width="13.5703125" style="164" customWidth="1"/>
    <col min="14082" max="14330" width="11.42578125" style="164"/>
    <col min="14331" max="14331" width="8" style="164" customWidth="1"/>
    <col min="14332" max="14332" width="52.42578125" style="164" customWidth="1"/>
    <col min="14333" max="14333" width="9.28515625" style="164" customWidth="1"/>
    <col min="14334" max="14334" width="7.140625" style="164" customWidth="1"/>
    <col min="14335" max="14335" width="11.42578125" style="164" customWidth="1"/>
    <col min="14336" max="14336" width="12.42578125" style="164" customWidth="1"/>
    <col min="14337" max="14337" width="13.5703125" style="164" customWidth="1"/>
    <col min="14338" max="14586" width="11.42578125" style="164"/>
    <col min="14587" max="14587" width="8" style="164" customWidth="1"/>
    <col min="14588" max="14588" width="52.42578125" style="164" customWidth="1"/>
    <col min="14589" max="14589" width="9.28515625" style="164" customWidth="1"/>
    <col min="14590" max="14590" width="7.140625" style="164" customWidth="1"/>
    <col min="14591" max="14591" width="11.42578125" style="164" customWidth="1"/>
    <col min="14592" max="14592" width="12.42578125" style="164" customWidth="1"/>
    <col min="14593" max="14593" width="13.5703125" style="164" customWidth="1"/>
    <col min="14594" max="14842" width="11.42578125" style="164"/>
    <col min="14843" max="14843" width="8" style="164" customWidth="1"/>
    <col min="14844" max="14844" width="52.42578125" style="164" customWidth="1"/>
    <col min="14845" max="14845" width="9.28515625" style="164" customWidth="1"/>
    <col min="14846" max="14846" width="7.140625" style="164" customWidth="1"/>
    <col min="14847" max="14847" width="11.42578125" style="164" customWidth="1"/>
    <col min="14848" max="14848" width="12.42578125" style="164" customWidth="1"/>
    <col min="14849" max="14849" width="13.5703125" style="164" customWidth="1"/>
    <col min="14850" max="15098" width="11.42578125" style="164"/>
    <col min="15099" max="15099" width="8" style="164" customWidth="1"/>
    <col min="15100" max="15100" width="52.42578125" style="164" customWidth="1"/>
    <col min="15101" max="15101" width="9.28515625" style="164" customWidth="1"/>
    <col min="15102" max="15102" width="7.140625" style="164" customWidth="1"/>
    <col min="15103" max="15103" width="11.42578125" style="164" customWidth="1"/>
    <col min="15104" max="15104" width="12.42578125" style="164" customWidth="1"/>
    <col min="15105" max="15105" width="13.5703125" style="164" customWidth="1"/>
    <col min="15106" max="15354" width="11.42578125" style="164"/>
    <col min="15355" max="15355" width="8" style="164" customWidth="1"/>
    <col min="15356" max="15356" width="52.42578125" style="164" customWidth="1"/>
    <col min="15357" max="15357" width="9.28515625" style="164" customWidth="1"/>
    <col min="15358" max="15358" width="7.140625" style="164" customWidth="1"/>
    <col min="15359" max="15359" width="11.42578125" style="164" customWidth="1"/>
    <col min="15360" max="15360" width="12.42578125" style="164" customWidth="1"/>
    <col min="15361" max="15361" width="13.5703125" style="164" customWidth="1"/>
    <col min="15362" max="15610" width="11.42578125" style="164"/>
    <col min="15611" max="15611" width="8" style="164" customWidth="1"/>
    <col min="15612" max="15612" width="52.42578125" style="164" customWidth="1"/>
    <col min="15613" max="15613" width="9.28515625" style="164" customWidth="1"/>
    <col min="15614" max="15614" width="7.140625" style="164" customWidth="1"/>
    <col min="15615" max="15615" width="11.42578125" style="164" customWidth="1"/>
    <col min="15616" max="15616" width="12.42578125" style="164" customWidth="1"/>
    <col min="15617" max="15617" width="13.5703125" style="164" customWidth="1"/>
    <col min="15618" max="15866" width="11.42578125" style="164"/>
    <col min="15867" max="15867" width="8" style="164" customWidth="1"/>
    <col min="15868" max="15868" width="52.42578125" style="164" customWidth="1"/>
    <col min="15869" max="15869" width="9.28515625" style="164" customWidth="1"/>
    <col min="15870" max="15870" width="7.140625" style="164" customWidth="1"/>
    <col min="15871" max="15871" width="11.42578125" style="164" customWidth="1"/>
    <col min="15872" max="15872" width="12.42578125" style="164" customWidth="1"/>
    <col min="15873" max="15873" width="13.5703125" style="164" customWidth="1"/>
    <col min="15874" max="16122" width="11.42578125" style="164"/>
    <col min="16123" max="16123" width="8" style="164" customWidth="1"/>
    <col min="16124" max="16124" width="52.42578125" style="164" customWidth="1"/>
    <col min="16125" max="16125" width="9.28515625" style="164" customWidth="1"/>
    <col min="16126" max="16126" width="7.140625" style="164" customWidth="1"/>
    <col min="16127" max="16127" width="11.42578125" style="164" customWidth="1"/>
    <col min="16128" max="16128" width="12.42578125" style="164" customWidth="1"/>
    <col min="16129" max="16129" width="13.5703125" style="164" customWidth="1"/>
    <col min="16130" max="16384" width="11.42578125" style="164"/>
  </cols>
  <sheetData>
    <row r="1" spans="1:31" x14ac:dyDescent="0.25">
      <c r="A1" s="171"/>
      <c r="B1" s="140"/>
      <c r="C1" s="253"/>
      <c r="D1" s="173"/>
      <c r="E1" s="172"/>
      <c r="F1" s="174"/>
    </row>
    <row r="2" spans="1:31" x14ac:dyDescent="0.25">
      <c r="A2" s="287" t="s">
        <v>23</v>
      </c>
      <c r="B2" s="288"/>
      <c r="C2" s="288"/>
      <c r="D2" s="288"/>
      <c r="E2" s="288"/>
      <c r="F2" s="289"/>
    </row>
    <row r="3" spans="1:31" x14ac:dyDescent="0.25">
      <c r="A3" s="290" t="s">
        <v>24</v>
      </c>
      <c r="B3" s="291"/>
      <c r="C3" s="291"/>
      <c r="D3" s="291"/>
      <c r="E3" s="291"/>
      <c r="F3" s="292"/>
    </row>
    <row r="4" spans="1:31" x14ac:dyDescent="0.25">
      <c r="A4" s="287" t="s">
        <v>21</v>
      </c>
      <c r="B4" s="288"/>
      <c r="C4" s="288"/>
      <c r="D4" s="288"/>
      <c r="E4" s="288"/>
      <c r="F4" s="289"/>
    </row>
    <row r="5" spans="1:31" ht="15.75" thickBot="1" x14ac:dyDescent="0.3">
      <c r="A5" s="290" t="s">
        <v>153</v>
      </c>
      <c r="B5" s="291"/>
      <c r="C5" s="291"/>
      <c r="D5" s="291"/>
      <c r="E5" s="291"/>
      <c r="F5" s="292"/>
    </row>
    <row r="6" spans="1:31" ht="15.75" thickBot="1" x14ac:dyDescent="0.3">
      <c r="A6" s="296" t="s">
        <v>157</v>
      </c>
      <c r="B6" s="297"/>
      <c r="C6" s="297"/>
      <c r="D6" s="298" t="s">
        <v>128</v>
      </c>
      <c r="E6" s="299"/>
      <c r="F6" s="176">
        <v>3999999.9950213307</v>
      </c>
      <c r="G6" s="165"/>
    </row>
    <row r="7" spans="1:31" ht="15.75" thickBot="1" x14ac:dyDescent="0.3">
      <c r="A7" s="293" t="s">
        <v>158</v>
      </c>
      <c r="B7" s="294"/>
      <c r="C7" s="294"/>
      <c r="D7" s="294"/>
      <c r="E7" s="294"/>
      <c r="F7" s="295"/>
    </row>
    <row r="8" spans="1:31" ht="15.75" thickBot="1" x14ac:dyDescent="0.3">
      <c r="A8" s="177"/>
      <c r="B8" s="5"/>
      <c r="C8" s="254"/>
      <c r="D8" s="175"/>
      <c r="E8" s="178"/>
      <c r="F8" s="179" t="s">
        <v>156</v>
      </c>
    </row>
    <row r="9" spans="1:31" s="166" customFormat="1" ht="15.75" thickBot="1" x14ac:dyDescent="0.3">
      <c r="A9" s="269" t="s">
        <v>9</v>
      </c>
      <c r="B9" s="270" t="s">
        <v>0</v>
      </c>
      <c r="C9" s="270" t="s">
        <v>2</v>
      </c>
      <c r="D9" s="270" t="s">
        <v>1</v>
      </c>
      <c r="E9" s="270" t="s">
        <v>10</v>
      </c>
      <c r="F9" s="271" t="s">
        <v>11</v>
      </c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</row>
    <row r="10" spans="1:31" s="166" customFormat="1" ht="15.75" thickBot="1" x14ac:dyDescent="0.3">
      <c r="A10" s="180"/>
      <c r="B10" s="9"/>
      <c r="C10" s="182"/>
      <c r="D10" s="182"/>
      <c r="E10" s="181"/>
      <c r="F10" s="183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</row>
    <row r="11" spans="1:31" s="166" customFormat="1" ht="15.75" thickBot="1" x14ac:dyDescent="0.3">
      <c r="A11" s="148">
        <v>1</v>
      </c>
      <c r="B11" s="149" t="s">
        <v>22</v>
      </c>
      <c r="C11" s="149"/>
      <c r="D11" s="149"/>
      <c r="E11" s="149"/>
      <c r="F11" s="150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</row>
    <row r="12" spans="1:31" s="166" customFormat="1" x14ac:dyDescent="0.25">
      <c r="A12" s="146">
        <v>1.1000000000000001</v>
      </c>
      <c r="B12" s="147" t="s">
        <v>42</v>
      </c>
      <c r="C12" s="255">
        <v>1</v>
      </c>
      <c r="D12" s="185" t="s">
        <v>16</v>
      </c>
      <c r="E12" s="184"/>
      <c r="F12" s="186">
        <f>C12*E12</f>
        <v>0</v>
      </c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</row>
    <row r="13" spans="1:31" s="166" customFormat="1" x14ac:dyDescent="0.25">
      <c r="A13" s="142">
        <v>1.2</v>
      </c>
      <c r="B13" s="10" t="s">
        <v>144</v>
      </c>
      <c r="C13" s="256">
        <v>1</v>
      </c>
      <c r="D13" s="187" t="s">
        <v>16</v>
      </c>
      <c r="E13" s="188"/>
      <c r="F13" s="189">
        <f>C13*E13</f>
        <v>0</v>
      </c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</row>
    <row r="14" spans="1:31" x14ac:dyDescent="0.25">
      <c r="A14" s="190">
        <v>1.3</v>
      </c>
      <c r="B14" s="8" t="s">
        <v>26</v>
      </c>
      <c r="C14" s="192">
        <v>1</v>
      </c>
      <c r="D14" s="192" t="s">
        <v>16</v>
      </c>
      <c r="E14" s="191"/>
      <c r="F14" s="193">
        <f>E14</f>
        <v>0</v>
      </c>
    </row>
    <row r="15" spans="1:31" ht="15.75" thickBot="1" x14ac:dyDescent="0.3">
      <c r="A15" s="190">
        <v>1.4</v>
      </c>
      <c r="B15" s="8" t="s">
        <v>159</v>
      </c>
      <c r="C15" s="192">
        <v>2</v>
      </c>
      <c r="D15" s="192" t="s">
        <v>154</v>
      </c>
      <c r="E15" s="191"/>
      <c r="F15" s="193">
        <f>E15*C15</f>
        <v>0</v>
      </c>
    </row>
    <row r="16" spans="1:31" s="166" customFormat="1" ht="15.75" thickBot="1" x14ac:dyDescent="0.3">
      <c r="A16" s="194"/>
      <c r="B16" s="194" t="s">
        <v>36</v>
      </c>
      <c r="C16" s="194"/>
      <c r="D16" s="194"/>
      <c r="E16" s="194"/>
      <c r="F16" s="195">
        <f>SUM(F12:F15)</f>
        <v>0</v>
      </c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</row>
    <row r="17" spans="1:31" s="166" customFormat="1" x14ac:dyDescent="0.25">
      <c r="A17" s="196"/>
      <c r="B17" s="197"/>
      <c r="C17" s="197"/>
      <c r="D17" s="197"/>
      <c r="E17" s="197"/>
      <c r="F17" s="198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</row>
    <row r="18" spans="1:31" s="166" customFormat="1" x14ac:dyDescent="0.25">
      <c r="A18" s="160">
        <v>2</v>
      </c>
      <c r="B18" s="161" t="s">
        <v>28</v>
      </c>
      <c r="C18" s="257"/>
      <c r="D18" s="200"/>
      <c r="E18" s="199"/>
      <c r="F18" s="201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</row>
    <row r="19" spans="1:31" s="166" customFormat="1" x14ac:dyDescent="0.25">
      <c r="A19" s="142">
        <v>2.1</v>
      </c>
      <c r="B19" s="10" t="s">
        <v>33</v>
      </c>
      <c r="C19" s="256">
        <v>235</v>
      </c>
      <c r="D19" s="187" t="s">
        <v>15</v>
      </c>
      <c r="E19" s="164"/>
      <c r="F19" s="189">
        <f>E19*C19</f>
        <v>0</v>
      </c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</row>
    <row r="20" spans="1:31" s="166" customFormat="1" ht="30" x14ac:dyDescent="0.25">
      <c r="A20" s="142">
        <v>2.2000000000000002</v>
      </c>
      <c r="B20" s="8" t="s">
        <v>32</v>
      </c>
      <c r="C20" s="256">
        <v>56.7</v>
      </c>
      <c r="D20" s="187" t="s">
        <v>15</v>
      </c>
      <c r="E20" s="188"/>
      <c r="F20" s="189">
        <f>E20*C20</f>
        <v>0</v>
      </c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</row>
    <row r="21" spans="1:31" s="166" customFormat="1" x14ac:dyDescent="0.25">
      <c r="A21" s="142">
        <v>2.2999999999999998</v>
      </c>
      <c r="B21" s="8" t="s">
        <v>34</v>
      </c>
      <c r="C21" s="258">
        <v>25.29</v>
      </c>
      <c r="D21" s="7" t="s">
        <v>15</v>
      </c>
      <c r="E21" s="167"/>
      <c r="F21" s="189">
        <f>E21*C21</f>
        <v>0</v>
      </c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</row>
    <row r="22" spans="1:31" s="166" customFormat="1" ht="15.75" thickBot="1" x14ac:dyDescent="0.3">
      <c r="A22" s="157">
        <v>2.4</v>
      </c>
      <c r="B22" s="158" t="s">
        <v>29</v>
      </c>
      <c r="C22" s="259">
        <f>C19+C23</f>
        <v>524</v>
      </c>
      <c r="D22" s="202" t="s">
        <v>15</v>
      </c>
      <c r="E22" s="203"/>
      <c r="F22" s="204">
        <f>E22*C22</f>
        <v>0</v>
      </c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</row>
    <row r="23" spans="1:31" s="166" customFormat="1" ht="15.75" thickBot="1" x14ac:dyDescent="0.3">
      <c r="A23" s="162">
        <v>2.5</v>
      </c>
      <c r="B23" s="163" t="s">
        <v>155</v>
      </c>
      <c r="C23" s="206">
        <v>289</v>
      </c>
      <c r="D23" s="206" t="s">
        <v>15</v>
      </c>
      <c r="E23" s="205"/>
      <c r="F23" s="207">
        <f>E23*C23</f>
        <v>0</v>
      </c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</row>
    <row r="24" spans="1:31" s="166" customFormat="1" ht="15.75" thickBot="1" x14ac:dyDescent="0.3">
      <c r="A24" s="208"/>
      <c r="B24" s="209" t="s">
        <v>37</v>
      </c>
      <c r="C24" s="260"/>
      <c r="D24" s="210"/>
      <c r="E24" s="211"/>
      <c r="F24" s="212">
        <f>SUM(F19:F23)</f>
        <v>0</v>
      </c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</row>
    <row r="25" spans="1:31" s="166" customFormat="1" x14ac:dyDescent="0.25">
      <c r="A25" s="213"/>
      <c r="B25" s="214"/>
      <c r="C25" s="215"/>
      <c r="D25" s="215"/>
      <c r="E25" s="216"/>
      <c r="F25" s="217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</row>
    <row r="26" spans="1:31" s="166" customFormat="1" ht="15.75" thickBot="1" x14ac:dyDescent="0.3">
      <c r="A26" s="218"/>
      <c r="B26" s="219"/>
      <c r="C26" s="220"/>
      <c r="D26" s="220"/>
      <c r="E26" s="216"/>
      <c r="F26" s="20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</row>
    <row r="27" spans="1:31" s="166" customFormat="1" ht="15.75" thickBot="1" x14ac:dyDescent="0.3">
      <c r="A27" s="148">
        <v>3</v>
      </c>
      <c r="B27" s="149" t="s">
        <v>39</v>
      </c>
      <c r="C27" s="149"/>
      <c r="D27" s="149"/>
      <c r="E27" s="149"/>
      <c r="F27" s="150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</row>
    <row r="28" spans="1:31" s="166" customFormat="1" ht="30" x14ac:dyDescent="0.25">
      <c r="A28" s="146">
        <v>3.1</v>
      </c>
      <c r="B28" s="154" t="s">
        <v>30</v>
      </c>
      <c r="C28" s="261">
        <v>1440.1454900000001</v>
      </c>
      <c r="D28" s="155" t="s">
        <v>145</v>
      </c>
      <c r="E28" s="184"/>
      <c r="F28" s="186">
        <f t="shared" ref="F28:F32" si="0">C28*E28</f>
        <v>0</v>
      </c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</row>
    <row r="29" spans="1:31" s="166" customFormat="1" ht="30.75" thickBot="1" x14ac:dyDescent="0.3">
      <c r="A29" s="151">
        <v>3.2</v>
      </c>
      <c r="B29" s="152" t="s">
        <v>31</v>
      </c>
      <c r="C29" s="262">
        <f>C28</f>
        <v>1440.1454900000001</v>
      </c>
      <c r="D29" s="153" t="s">
        <v>8</v>
      </c>
      <c r="E29" s="221"/>
      <c r="F29" s="222">
        <f t="shared" si="0"/>
        <v>0</v>
      </c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</row>
    <row r="30" spans="1:31" s="166" customFormat="1" ht="15.75" thickBot="1" x14ac:dyDescent="0.3">
      <c r="A30" s="194"/>
      <c r="B30" s="194" t="s">
        <v>38</v>
      </c>
      <c r="C30" s="194"/>
      <c r="D30" s="194"/>
      <c r="E30" s="194"/>
      <c r="F30" s="195">
        <f>SUM(F28:F29)</f>
        <v>0</v>
      </c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</row>
    <row r="31" spans="1:31" s="166" customFormat="1" x14ac:dyDescent="0.25">
      <c r="A31" s="223"/>
      <c r="B31" s="224"/>
      <c r="C31" s="263"/>
      <c r="D31" s="225"/>
      <c r="E31" s="226"/>
      <c r="F31" s="189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</row>
    <row r="32" spans="1:31" s="166" customFormat="1" ht="15.75" thickBot="1" x14ac:dyDescent="0.3">
      <c r="A32" s="141">
        <v>4</v>
      </c>
      <c r="B32" s="139" t="s">
        <v>27</v>
      </c>
      <c r="C32" s="139">
        <v>1</v>
      </c>
      <c r="D32" s="139" t="s">
        <v>16</v>
      </c>
      <c r="E32" s="143"/>
      <c r="F32" s="145">
        <f t="shared" si="0"/>
        <v>0</v>
      </c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</row>
    <row r="33" spans="1:31" s="166" customFormat="1" ht="15.75" thickBot="1" x14ac:dyDescent="0.3">
      <c r="A33" s="194"/>
      <c r="B33" s="194" t="s">
        <v>40</v>
      </c>
      <c r="C33" s="194"/>
      <c r="D33" s="194"/>
      <c r="E33" s="194"/>
      <c r="F33" s="195">
        <f>SUM(F32)</f>
        <v>0</v>
      </c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</row>
    <row r="34" spans="1:31" s="166" customFormat="1" ht="15.75" thickBot="1" x14ac:dyDescent="0.3">
      <c r="A34" s="157"/>
      <c r="B34" s="158"/>
      <c r="C34" s="259"/>
      <c r="D34" s="202"/>
      <c r="E34" s="203"/>
      <c r="F34" s="189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</row>
    <row r="35" spans="1:31" s="166" customFormat="1" ht="15.75" thickBot="1" x14ac:dyDescent="0.3">
      <c r="A35" s="272" t="s">
        <v>12</v>
      </c>
      <c r="B35" s="273"/>
      <c r="C35" s="273"/>
      <c r="D35" s="273"/>
      <c r="E35" s="274"/>
      <c r="F35" s="227">
        <f>F16+F24+F33+F30</f>
        <v>0</v>
      </c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</row>
    <row r="36" spans="1:31" s="166" customFormat="1" x14ac:dyDescent="0.25">
      <c r="A36" s="228"/>
      <c r="B36" s="159"/>
      <c r="C36" s="264"/>
      <c r="D36" s="230"/>
      <c r="E36" s="229"/>
      <c r="F36" s="193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</row>
    <row r="37" spans="1:31" s="166" customFormat="1" x14ac:dyDescent="0.25">
      <c r="A37" s="190"/>
      <c r="B37" s="13" t="s">
        <v>20</v>
      </c>
      <c r="C37" s="265">
        <v>0.05</v>
      </c>
      <c r="D37" s="14"/>
      <c r="E37" s="191"/>
      <c r="F37" s="231">
        <f>C37*F35</f>
        <v>0</v>
      </c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</row>
    <row r="38" spans="1:31" s="166" customFormat="1" x14ac:dyDescent="0.25">
      <c r="A38" s="190"/>
      <c r="B38" s="13"/>
      <c r="C38" s="265"/>
      <c r="D38" s="14"/>
      <c r="E38" s="191"/>
      <c r="F38" s="231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</row>
    <row r="39" spans="1:31" x14ac:dyDescent="0.25">
      <c r="A39" s="190"/>
      <c r="B39" s="12" t="s">
        <v>3</v>
      </c>
      <c r="C39" s="192"/>
      <c r="D39" s="232"/>
      <c r="E39" s="191"/>
      <c r="F39" s="231"/>
    </row>
    <row r="40" spans="1:31" x14ac:dyDescent="0.25">
      <c r="A40" s="190"/>
      <c r="B40" s="11" t="s">
        <v>4</v>
      </c>
      <c r="C40" s="266">
        <v>0.1</v>
      </c>
      <c r="D40" s="232"/>
      <c r="E40" s="191"/>
      <c r="F40" s="193">
        <f>C40*F35</f>
        <v>0</v>
      </c>
    </row>
    <row r="41" spans="1:31" x14ac:dyDescent="0.25">
      <c r="A41" s="190"/>
      <c r="B41" s="11" t="s">
        <v>5</v>
      </c>
      <c r="C41" s="265">
        <v>0.03</v>
      </c>
      <c r="D41" s="232"/>
      <c r="E41" s="191"/>
      <c r="F41" s="193">
        <f>C41*F35</f>
        <v>0</v>
      </c>
    </row>
    <row r="42" spans="1:31" x14ac:dyDescent="0.25">
      <c r="A42" s="190"/>
      <c r="B42" s="11" t="s">
        <v>18</v>
      </c>
      <c r="C42" s="265">
        <v>0.04</v>
      </c>
      <c r="D42" s="14"/>
      <c r="E42" s="191"/>
      <c r="F42" s="193">
        <f>C42*F35</f>
        <v>0</v>
      </c>
    </row>
    <row r="43" spans="1:31" x14ac:dyDescent="0.25">
      <c r="A43" s="190"/>
      <c r="B43" s="11" t="s">
        <v>17</v>
      </c>
      <c r="C43" s="265">
        <v>0.01</v>
      </c>
      <c r="D43" s="14"/>
      <c r="E43" s="191"/>
      <c r="F43" s="193">
        <f>C43*F35</f>
        <v>0</v>
      </c>
      <c r="G43" s="168"/>
    </row>
    <row r="44" spans="1:31" x14ac:dyDescent="0.25">
      <c r="A44" s="190"/>
      <c r="B44" s="11" t="s">
        <v>6</v>
      </c>
      <c r="C44" s="265">
        <v>0.01</v>
      </c>
      <c r="D44" s="14"/>
      <c r="E44" s="191"/>
      <c r="F44" s="193">
        <f>C44*F35</f>
        <v>0</v>
      </c>
      <c r="G44" s="168"/>
    </row>
    <row r="45" spans="1:31" x14ac:dyDescent="0.25">
      <c r="A45" s="190"/>
      <c r="B45" s="11" t="s">
        <v>41</v>
      </c>
      <c r="C45" s="265">
        <v>1E-3</v>
      </c>
      <c r="D45" s="14"/>
      <c r="E45" s="191"/>
      <c r="F45" s="193">
        <f>C45*F35</f>
        <v>0</v>
      </c>
    </row>
    <row r="46" spans="1:31" x14ac:dyDescent="0.25">
      <c r="A46" s="190"/>
      <c r="B46" s="11" t="s">
        <v>19</v>
      </c>
      <c r="C46" s="265">
        <v>0.05</v>
      </c>
      <c r="D46" s="14"/>
      <c r="E46" s="191"/>
      <c r="F46" s="193">
        <f>C46*F35</f>
        <v>0</v>
      </c>
    </row>
    <row r="47" spans="1:31" x14ac:dyDescent="0.25">
      <c r="A47" s="190"/>
      <c r="B47" s="11" t="s">
        <v>25</v>
      </c>
      <c r="C47" s="265">
        <v>0.18</v>
      </c>
      <c r="D47" s="14"/>
      <c r="E47" s="191"/>
      <c r="F47" s="193">
        <f>C47*F40</f>
        <v>0</v>
      </c>
    </row>
    <row r="48" spans="1:31" x14ac:dyDescent="0.25">
      <c r="A48" s="190"/>
      <c r="B48" s="13"/>
      <c r="C48" s="265"/>
      <c r="D48" s="14"/>
      <c r="E48" s="191"/>
      <c r="F48" s="193"/>
    </row>
    <row r="49" spans="1:18" x14ac:dyDescent="0.25">
      <c r="A49" s="190"/>
      <c r="B49" s="13" t="s">
        <v>13</v>
      </c>
      <c r="C49" s="265"/>
      <c r="D49" s="14"/>
      <c r="E49" s="191"/>
      <c r="F49" s="193">
        <f>SUM(F40:F48)</f>
        <v>0</v>
      </c>
    </row>
    <row r="50" spans="1:18" x14ac:dyDescent="0.25">
      <c r="A50" s="190"/>
      <c r="B50" s="14"/>
      <c r="C50" s="265"/>
      <c r="D50" s="14"/>
      <c r="E50" s="191"/>
      <c r="F50" s="193"/>
    </row>
    <row r="51" spans="1:18" x14ac:dyDescent="0.25">
      <c r="A51" s="190"/>
      <c r="B51" s="13" t="s">
        <v>7</v>
      </c>
      <c r="C51" s="265"/>
      <c r="D51" s="14"/>
      <c r="E51" s="191"/>
      <c r="F51" s="233">
        <f>F35+F49</f>
        <v>0</v>
      </c>
    </row>
    <row r="52" spans="1:18" ht="15.75" thickBot="1" x14ac:dyDescent="0.3">
      <c r="A52" s="234"/>
      <c r="B52" s="156"/>
      <c r="C52" s="267"/>
      <c r="D52" s="235"/>
      <c r="E52" s="236"/>
      <c r="F52" s="237"/>
    </row>
    <row r="53" spans="1:18" ht="15.75" thickBot="1" x14ac:dyDescent="0.3">
      <c r="A53" s="282" t="s">
        <v>14</v>
      </c>
      <c r="B53" s="283"/>
      <c r="C53" s="268"/>
      <c r="D53" s="238"/>
      <c r="E53" s="239"/>
      <c r="F53" s="240">
        <f>F51+F37</f>
        <v>0</v>
      </c>
    </row>
    <row r="54" spans="1:18" x14ac:dyDescent="0.25">
      <c r="A54" s="241" t="s">
        <v>146</v>
      </c>
      <c r="B54" s="6" t="s">
        <v>147</v>
      </c>
      <c r="C54" s="249"/>
      <c r="D54" s="6"/>
      <c r="E54" s="242"/>
      <c r="F54" s="243"/>
    </row>
    <row r="55" spans="1:18" x14ac:dyDescent="0.25">
      <c r="A55" s="241" t="s">
        <v>35</v>
      </c>
      <c r="B55" s="6" t="s">
        <v>129</v>
      </c>
      <c r="C55" s="249"/>
      <c r="D55" s="6"/>
      <c r="E55" s="242"/>
      <c r="F55" s="243"/>
      <c r="G55" s="168"/>
    </row>
    <row r="56" spans="1:18" x14ac:dyDescent="0.25">
      <c r="A56" s="276" t="s">
        <v>130</v>
      </c>
      <c r="B56" s="277"/>
      <c r="C56" s="244"/>
      <c r="D56" s="245"/>
      <c r="E56" s="245" t="s">
        <v>131</v>
      </c>
      <c r="F56" s="246"/>
    </row>
    <row r="57" spans="1:18" s="169" customFormat="1" ht="15.75" thickBot="1" x14ac:dyDescent="0.3">
      <c r="A57" s="247"/>
      <c r="B57" s="248"/>
      <c r="C57" s="244"/>
      <c r="D57" s="248"/>
      <c r="E57" s="248"/>
      <c r="F57" s="246"/>
      <c r="G57" s="164"/>
      <c r="H57" s="164"/>
      <c r="I57" s="164"/>
      <c r="J57" s="164"/>
      <c r="K57" s="164"/>
      <c r="L57" s="164"/>
    </row>
    <row r="58" spans="1:18" s="170" customFormat="1" ht="15.75" thickTop="1" x14ac:dyDescent="0.25">
      <c r="A58" s="278" t="s">
        <v>148</v>
      </c>
      <c r="B58" s="279"/>
      <c r="C58" s="284" t="s">
        <v>148</v>
      </c>
      <c r="D58" s="284"/>
      <c r="E58" s="284"/>
      <c r="F58" s="285"/>
      <c r="G58" s="164"/>
      <c r="H58" s="164"/>
      <c r="I58" s="164"/>
      <c r="J58" s="164"/>
      <c r="K58" s="164"/>
      <c r="L58" s="164"/>
    </row>
    <row r="59" spans="1:18" x14ac:dyDescent="0.25">
      <c r="A59" s="280" t="s">
        <v>149</v>
      </c>
      <c r="B59" s="281"/>
      <c r="C59" s="284" t="s">
        <v>150</v>
      </c>
      <c r="D59" s="284"/>
      <c r="E59" s="284"/>
      <c r="F59" s="285"/>
    </row>
    <row r="60" spans="1:18" x14ac:dyDescent="0.25">
      <c r="A60" s="278" t="s">
        <v>151</v>
      </c>
      <c r="B60" s="279"/>
      <c r="C60" s="277" t="s">
        <v>152</v>
      </c>
      <c r="D60" s="277"/>
      <c r="E60" s="277"/>
      <c r="F60" s="286"/>
    </row>
    <row r="61" spans="1:18" ht="15.75" thickBot="1" x14ac:dyDescent="0.3">
      <c r="A61" s="250"/>
      <c r="B61" s="251"/>
      <c r="C61" s="251"/>
      <c r="D61" s="251"/>
      <c r="E61" s="251"/>
      <c r="F61" s="252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</row>
    <row r="62" spans="1:18" ht="15.75" thickTop="1" x14ac:dyDescent="0.25">
      <c r="A62" s="244"/>
      <c r="B62" s="6"/>
      <c r="C62" s="249"/>
      <c r="D62" s="6"/>
      <c r="E62" s="242"/>
      <c r="F62" s="249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</row>
    <row r="63" spans="1:18" x14ac:dyDescent="0.25">
      <c r="A63" s="275"/>
      <c r="B63" s="275"/>
      <c r="C63" s="275"/>
      <c r="D63" s="275"/>
      <c r="E63" s="275"/>
      <c r="F63" s="275"/>
    </row>
    <row r="67" ht="15.75" customHeight="1" x14ac:dyDescent="0.25"/>
  </sheetData>
  <mergeCells count="17">
    <mergeCell ref="A2:F2"/>
    <mergeCell ref="A3:F3"/>
    <mergeCell ref="A4:F4"/>
    <mergeCell ref="A7:F7"/>
    <mergeCell ref="A6:C6"/>
    <mergeCell ref="D6:E6"/>
    <mergeCell ref="A5:F5"/>
    <mergeCell ref="A35:E35"/>
    <mergeCell ref="A63:F63"/>
    <mergeCell ref="A56:B56"/>
    <mergeCell ref="A58:B58"/>
    <mergeCell ref="A59:B59"/>
    <mergeCell ref="A60:B60"/>
    <mergeCell ref="A53:B53"/>
    <mergeCell ref="C58:F58"/>
    <mergeCell ref="C59:F59"/>
    <mergeCell ref="C60:F60"/>
  </mergeCells>
  <printOptions horizontalCentered="1"/>
  <pageMargins left="0.70866141732283472" right="0.70866141732283472" top="0.74803149606299213" bottom="0.74803149606299213" header="0.31496062992125984" footer="0.31496062992125984"/>
  <pageSetup scale="67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94"/>
  <sheetViews>
    <sheetView topLeftCell="A55" workbookViewId="0">
      <selection activeCell="I80" sqref="I80"/>
    </sheetView>
  </sheetViews>
  <sheetFormatPr baseColWidth="10" defaultRowHeight="15" x14ac:dyDescent="0.25"/>
  <cols>
    <col min="2" max="2" width="32.7109375" bestFit="1" customWidth="1"/>
    <col min="3" max="3" width="34.28515625" customWidth="1"/>
    <col min="4" max="4" width="23" customWidth="1"/>
    <col min="6" max="6" width="13.85546875" customWidth="1"/>
  </cols>
  <sheetData>
    <row r="3" spans="2:7" ht="16.5" thickBot="1" x14ac:dyDescent="0.3">
      <c r="B3" s="15" t="s">
        <v>43</v>
      </c>
      <c r="C3" s="16"/>
      <c r="D3" s="17"/>
      <c r="E3" s="18"/>
      <c r="F3" s="19"/>
    </row>
    <row r="4" spans="2:7" ht="16.5" thickTop="1" x14ac:dyDescent="0.25">
      <c r="B4" s="20" t="s">
        <v>44</v>
      </c>
      <c r="C4" s="21" t="s">
        <v>2</v>
      </c>
      <c r="D4" s="20" t="s">
        <v>1</v>
      </c>
      <c r="E4" s="22" t="s">
        <v>45</v>
      </c>
      <c r="F4" s="23" t="s">
        <v>46</v>
      </c>
    </row>
    <row r="5" spans="2:7" ht="15.75" x14ac:dyDescent="0.25">
      <c r="B5" s="24" t="s">
        <v>47</v>
      </c>
      <c r="C5" s="25">
        <v>1</v>
      </c>
      <c r="D5" s="26" t="s">
        <v>48</v>
      </c>
      <c r="E5" s="27">
        <f>E6*2</f>
        <v>1318</v>
      </c>
      <c r="F5" s="28">
        <f>ROUND(C5*E5,2)</f>
        <v>1318</v>
      </c>
    </row>
    <row r="6" spans="2:7" ht="15.75" x14ac:dyDescent="0.25">
      <c r="B6" s="29" t="s">
        <v>49</v>
      </c>
      <c r="C6" s="25">
        <v>1</v>
      </c>
      <c r="D6" s="30" t="s">
        <v>48</v>
      </c>
      <c r="E6" s="27">
        <v>659</v>
      </c>
      <c r="F6" s="28">
        <f>ROUND(C6*E6,2)</f>
        <v>659</v>
      </c>
    </row>
    <row r="7" spans="2:7" ht="15.75" x14ac:dyDescent="0.25">
      <c r="B7" s="24"/>
      <c r="C7" s="25"/>
      <c r="D7" s="26"/>
      <c r="E7" s="31"/>
      <c r="F7" s="32"/>
    </row>
    <row r="8" spans="2:7" ht="15.75" x14ac:dyDescent="0.25">
      <c r="B8" s="33" t="s">
        <v>50</v>
      </c>
      <c r="C8" s="34"/>
      <c r="D8" s="35"/>
      <c r="E8" s="36"/>
      <c r="F8" s="37">
        <f>SUM(F5:F7)</f>
        <v>1977</v>
      </c>
    </row>
    <row r="9" spans="2:7" ht="15.75" x14ac:dyDescent="0.25">
      <c r="B9" s="29" t="s">
        <v>51</v>
      </c>
      <c r="C9" s="25">
        <v>6.5</v>
      </c>
      <c r="D9" s="26" t="s">
        <v>52</v>
      </c>
      <c r="E9" s="27">
        <f>+F8</f>
        <v>1977</v>
      </c>
      <c r="F9" s="38">
        <f>+E9/C9</f>
        <v>304.15384615384613</v>
      </c>
    </row>
    <row r="10" spans="2:7" ht="15.75" x14ac:dyDescent="0.25">
      <c r="B10" s="24" t="s">
        <v>53</v>
      </c>
      <c r="C10" s="25"/>
      <c r="D10" s="26"/>
      <c r="E10" s="31"/>
      <c r="F10" s="38">
        <f>0.1*F9</f>
        <v>30.415384615384614</v>
      </c>
    </row>
    <row r="11" spans="2:7" ht="16.5" thickBot="1" x14ac:dyDescent="0.3">
      <c r="B11" s="39"/>
      <c r="C11" s="40"/>
      <c r="D11" s="41"/>
      <c r="E11" s="30"/>
      <c r="F11" s="42"/>
    </row>
    <row r="12" spans="2:7" ht="17.25" thickTop="1" thickBot="1" x14ac:dyDescent="0.3">
      <c r="B12" s="43" t="s">
        <v>54</v>
      </c>
      <c r="C12" s="44"/>
      <c r="D12" s="45"/>
      <c r="E12" s="46"/>
      <c r="F12" s="47">
        <f>SUM(F9:F10)</f>
        <v>334.56923076923073</v>
      </c>
    </row>
    <row r="13" spans="2:7" ht="15.75" thickTop="1" x14ac:dyDescent="0.25"/>
    <row r="14" spans="2:7" ht="15.75" x14ac:dyDescent="0.25">
      <c r="B14" s="48"/>
      <c r="C14" s="15" t="s">
        <v>55</v>
      </c>
      <c r="D14" s="49"/>
      <c r="E14" s="17"/>
      <c r="F14" s="50"/>
      <c r="G14" s="19"/>
    </row>
    <row r="15" spans="2:7" ht="15.75" x14ac:dyDescent="0.25">
      <c r="B15" s="51"/>
      <c r="C15" s="24" t="s">
        <v>56</v>
      </c>
      <c r="D15" s="25">
        <v>0.1</v>
      </c>
      <c r="E15" s="26" t="s">
        <v>57</v>
      </c>
      <c r="F15" s="27">
        <v>659</v>
      </c>
      <c r="G15" s="28">
        <f>+F15*D15</f>
        <v>65.900000000000006</v>
      </c>
    </row>
    <row r="16" spans="2:7" ht="15.75" x14ac:dyDescent="0.25">
      <c r="B16" s="51"/>
      <c r="C16" s="24" t="s">
        <v>58</v>
      </c>
      <c r="D16" s="25">
        <v>0.05</v>
      </c>
      <c r="E16" s="26" t="s">
        <v>59</v>
      </c>
      <c r="F16" s="27">
        <f>SUM(G15:G15)</f>
        <v>65.900000000000006</v>
      </c>
      <c r="G16" s="28">
        <f>+F16*D16</f>
        <v>3.2950000000000004</v>
      </c>
    </row>
    <row r="17" spans="2:7" ht="16.5" thickBot="1" x14ac:dyDescent="0.3">
      <c r="B17" s="51"/>
      <c r="C17" s="24" t="s">
        <v>60</v>
      </c>
      <c r="D17" s="25">
        <v>0.1</v>
      </c>
      <c r="E17" s="26" t="s">
        <v>61</v>
      </c>
      <c r="F17" s="27">
        <v>1126.7</v>
      </c>
      <c r="G17" s="28">
        <f>+F17*D17</f>
        <v>112.67000000000002</v>
      </c>
    </row>
    <row r="18" spans="2:7" ht="17.25" thickTop="1" thickBot="1" x14ac:dyDescent="0.3">
      <c r="B18" s="300" t="s">
        <v>62</v>
      </c>
      <c r="C18" s="301"/>
      <c r="D18" s="301"/>
      <c r="E18" s="301"/>
      <c r="F18" s="301"/>
      <c r="G18" s="47">
        <f>SUM(G15:G17)</f>
        <v>181.86500000000001</v>
      </c>
    </row>
    <row r="19" spans="2:7" ht="15.75" thickTop="1" x14ac:dyDescent="0.25"/>
    <row r="20" spans="2:7" ht="15.75" x14ac:dyDescent="0.25">
      <c r="B20" s="48"/>
      <c r="C20" s="15" t="s">
        <v>63</v>
      </c>
      <c r="D20" s="49"/>
      <c r="E20" s="17"/>
      <c r="F20" s="50"/>
      <c r="G20" s="19"/>
    </row>
    <row r="21" spans="2:7" ht="15.75" x14ac:dyDescent="0.25">
      <c r="B21" s="51"/>
      <c r="C21" s="24" t="s">
        <v>64</v>
      </c>
      <c r="D21" s="25">
        <v>1.1000000000000001</v>
      </c>
      <c r="E21" s="26" t="s">
        <v>65</v>
      </c>
      <c r="F21" s="27">
        <v>338</v>
      </c>
      <c r="G21" s="28">
        <f>F21*D21</f>
        <v>371.8</v>
      </c>
    </row>
    <row r="22" spans="2:7" ht="15.75" x14ac:dyDescent="0.25">
      <c r="B22" s="51"/>
      <c r="C22" s="24" t="s">
        <v>56</v>
      </c>
      <c r="D22" s="25">
        <v>0.1</v>
      </c>
      <c r="E22" s="26" t="s">
        <v>57</v>
      </c>
      <c r="F22" s="27">
        <v>659</v>
      </c>
      <c r="G22" s="28">
        <f>+F22*D22</f>
        <v>65.900000000000006</v>
      </c>
    </row>
    <row r="23" spans="2:7" ht="15.75" x14ac:dyDescent="0.25">
      <c r="B23" s="51"/>
      <c r="C23" s="24" t="s">
        <v>58</v>
      </c>
      <c r="D23" s="25">
        <v>0.01</v>
      </c>
      <c r="E23" s="26" t="s">
        <v>59</v>
      </c>
      <c r="F23" s="27">
        <f>SUM(G21:G22)</f>
        <v>437.70000000000005</v>
      </c>
      <c r="G23" s="28">
        <f>+F23*D23</f>
        <v>4.3770000000000007</v>
      </c>
    </row>
    <row r="24" spans="2:7" ht="16.5" thickBot="1" x14ac:dyDescent="0.3">
      <c r="B24" s="51"/>
      <c r="C24" s="24" t="s">
        <v>60</v>
      </c>
      <c r="D24" s="25">
        <v>0.1</v>
      </c>
      <c r="E24" s="26" t="s">
        <v>61</v>
      </c>
      <c r="F24" s="27">
        <v>1205.7</v>
      </c>
      <c r="G24" s="28">
        <f>+F24*D24</f>
        <v>120.57000000000001</v>
      </c>
    </row>
    <row r="25" spans="2:7" ht="17.25" thickTop="1" thickBot="1" x14ac:dyDescent="0.3">
      <c r="B25" s="300" t="s">
        <v>62</v>
      </c>
      <c r="C25" s="301"/>
      <c r="D25" s="301"/>
      <c r="E25" s="301"/>
      <c r="F25" s="301"/>
      <c r="G25" s="47">
        <f>SUM(G21:G24)</f>
        <v>562.64700000000005</v>
      </c>
    </row>
    <row r="26" spans="2:7" ht="15.75" thickTop="1" x14ac:dyDescent="0.25"/>
    <row r="27" spans="2:7" ht="16.5" thickBot="1" x14ac:dyDescent="0.3">
      <c r="B27" s="52"/>
      <c r="C27" s="53" t="s">
        <v>66</v>
      </c>
      <c r="D27" s="54"/>
      <c r="E27" s="55"/>
      <c r="F27" s="56"/>
      <c r="G27" s="57"/>
    </row>
    <row r="28" spans="2:7" ht="16.5" thickTop="1" x14ac:dyDescent="0.25">
      <c r="B28" s="58" t="s">
        <v>67</v>
      </c>
      <c r="C28" s="59" t="s">
        <v>44</v>
      </c>
      <c r="D28" s="60" t="s">
        <v>2</v>
      </c>
      <c r="E28" s="59" t="s">
        <v>1</v>
      </c>
      <c r="F28" s="61" t="s">
        <v>45</v>
      </c>
      <c r="G28" s="62" t="s">
        <v>46</v>
      </c>
    </row>
    <row r="29" spans="2:7" ht="15.75" x14ac:dyDescent="0.25">
      <c r="B29" s="63" t="s">
        <v>68</v>
      </c>
      <c r="C29" s="64" t="s">
        <v>69</v>
      </c>
      <c r="D29" s="65">
        <v>60</v>
      </c>
      <c r="E29" s="66" t="s">
        <v>70</v>
      </c>
      <c r="F29" s="67">
        <v>3</v>
      </c>
      <c r="G29" s="68">
        <f>+F29*D29</f>
        <v>180</v>
      </c>
    </row>
    <row r="30" spans="2:7" ht="15.75" x14ac:dyDescent="0.25">
      <c r="B30" s="63" t="s">
        <v>71</v>
      </c>
      <c r="C30" s="64" t="s">
        <v>72</v>
      </c>
      <c r="D30" s="65">
        <v>9</v>
      </c>
      <c r="E30" s="69" t="s">
        <v>73</v>
      </c>
      <c r="F30" s="67">
        <v>398.31</v>
      </c>
      <c r="G30" s="68">
        <f>+F30*D30</f>
        <v>3584.79</v>
      </c>
    </row>
    <row r="31" spans="2:7" ht="15.75" x14ac:dyDescent="0.25">
      <c r="B31" s="70" t="s">
        <v>74</v>
      </c>
      <c r="C31" s="64" t="s">
        <v>75</v>
      </c>
      <c r="D31" s="65">
        <v>0.56999999999999995</v>
      </c>
      <c r="E31" s="66" t="s">
        <v>76</v>
      </c>
      <c r="F31" s="67">
        <v>1186.44</v>
      </c>
      <c r="G31" s="68">
        <f>+F31*D31</f>
        <v>676.27080000000001</v>
      </c>
    </row>
    <row r="32" spans="2:7" ht="15.75" x14ac:dyDescent="0.25">
      <c r="B32" s="70" t="s">
        <v>77</v>
      </c>
      <c r="C32" s="64" t="s">
        <v>78</v>
      </c>
      <c r="D32" s="65">
        <v>0.53</v>
      </c>
      <c r="E32" s="66" t="s">
        <v>76</v>
      </c>
      <c r="F32" s="67">
        <v>1144.47</v>
      </c>
      <c r="G32" s="68">
        <f>+F32*D32</f>
        <v>606.56910000000005</v>
      </c>
    </row>
    <row r="33" spans="2:7" ht="15.75" x14ac:dyDescent="0.25">
      <c r="B33" s="63" t="s">
        <v>79</v>
      </c>
      <c r="C33" s="64" t="s">
        <v>80</v>
      </c>
      <c r="D33" s="65">
        <v>1</v>
      </c>
      <c r="E33" s="66" t="s">
        <v>76</v>
      </c>
      <c r="F33" s="67">
        <f>F23</f>
        <v>437.70000000000005</v>
      </c>
      <c r="G33" s="68">
        <f>+F33*D33</f>
        <v>437.70000000000005</v>
      </c>
    </row>
    <row r="34" spans="2:7" ht="16.5" thickBot="1" x14ac:dyDescent="0.3">
      <c r="B34" s="71"/>
      <c r="C34" s="72"/>
      <c r="D34" s="73"/>
      <c r="E34" s="74"/>
      <c r="F34" s="75"/>
      <c r="G34" s="76"/>
    </row>
    <row r="35" spans="2:7" ht="17.25" thickTop="1" thickBot="1" x14ac:dyDescent="0.3">
      <c r="B35" s="77"/>
      <c r="C35" s="43" t="s">
        <v>54</v>
      </c>
      <c r="D35" s="44"/>
      <c r="E35" s="45"/>
      <c r="F35" s="46"/>
      <c r="G35" s="47">
        <f>SUM(G29:G34)</f>
        <v>5485.3298999999997</v>
      </c>
    </row>
    <row r="36" spans="2:7" ht="15.75" thickTop="1" x14ac:dyDescent="0.25"/>
    <row r="37" spans="2:7" ht="16.5" thickBot="1" x14ac:dyDescent="0.3">
      <c r="B37" s="302" t="s">
        <v>82</v>
      </c>
      <c r="C37" s="302"/>
      <c r="D37" s="302"/>
      <c r="E37" s="302"/>
      <c r="F37" s="302"/>
      <c r="G37" s="302"/>
    </row>
    <row r="38" spans="2:7" ht="16.5" thickTop="1" x14ac:dyDescent="0.25">
      <c r="B38" s="78"/>
      <c r="C38" s="78" t="s">
        <v>44</v>
      </c>
      <c r="D38" s="79" t="s">
        <v>2</v>
      </c>
      <c r="E38" s="80" t="s">
        <v>1</v>
      </c>
      <c r="F38" s="81" t="s">
        <v>45</v>
      </c>
      <c r="G38" s="82" t="s">
        <v>46</v>
      </c>
    </row>
    <row r="39" spans="2:7" ht="15.75" x14ac:dyDescent="0.25">
      <c r="B39" s="83"/>
      <c r="C39" s="84" t="s">
        <v>83</v>
      </c>
      <c r="D39" s="85">
        <v>2</v>
      </c>
      <c r="E39" s="85" t="s">
        <v>84</v>
      </c>
      <c r="F39" s="86">
        <v>398.31</v>
      </c>
      <c r="G39" s="87">
        <f>SUM(F39*D39)</f>
        <v>796.62</v>
      </c>
    </row>
    <row r="40" spans="2:7" ht="15.75" x14ac:dyDescent="0.25">
      <c r="B40" s="83"/>
      <c r="C40" s="84" t="s">
        <v>85</v>
      </c>
      <c r="D40" s="85">
        <v>1</v>
      </c>
      <c r="E40" s="85" t="s">
        <v>81</v>
      </c>
      <c r="F40" s="85">
        <v>800</v>
      </c>
      <c r="G40" s="87">
        <f>SUM(F40*D40)</f>
        <v>800</v>
      </c>
    </row>
    <row r="41" spans="2:7" ht="15.75" x14ac:dyDescent="0.25">
      <c r="B41" s="83"/>
      <c r="C41" s="84" t="s">
        <v>86</v>
      </c>
      <c r="D41" s="85"/>
      <c r="E41" s="85"/>
      <c r="F41" s="85"/>
      <c r="G41" s="87">
        <v>20</v>
      </c>
    </row>
    <row r="42" spans="2:7" ht="15.75" x14ac:dyDescent="0.25">
      <c r="B42" s="83"/>
      <c r="C42" s="84"/>
      <c r="D42" s="85"/>
      <c r="E42" s="85"/>
      <c r="F42" s="85" t="s">
        <v>62</v>
      </c>
      <c r="G42" s="88">
        <f>SUM(G39:G41)</f>
        <v>1616.62</v>
      </c>
    </row>
    <row r="43" spans="2:7" ht="15.75" x14ac:dyDescent="0.25">
      <c r="B43" s="83"/>
      <c r="C43" s="84" t="s">
        <v>87</v>
      </c>
      <c r="D43" s="85">
        <v>1</v>
      </c>
      <c r="E43" s="85" t="s">
        <v>81</v>
      </c>
      <c r="F43" s="85">
        <v>762.61</v>
      </c>
      <c r="G43" s="87">
        <f>D43*F43</f>
        <v>762.61</v>
      </c>
    </row>
    <row r="44" spans="2:7" ht="15.75" x14ac:dyDescent="0.25">
      <c r="B44" s="83"/>
      <c r="C44" s="84" t="s">
        <v>88</v>
      </c>
      <c r="D44" s="85"/>
      <c r="E44" s="85"/>
      <c r="F44" s="85"/>
      <c r="G44" s="87"/>
    </row>
    <row r="45" spans="2:7" ht="15.75" x14ac:dyDescent="0.25">
      <c r="B45" s="83"/>
      <c r="C45" s="84" t="s">
        <v>89</v>
      </c>
      <c r="D45" s="85"/>
      <c r="E45" s="85"/>
      <c r="F45" s="85"/>
      <c r="G45" s="89">
        <f>G42*0.2</f>
        <v>323.32400000000001</v>
      </c>
    </row>
    <row r="46" spans="2:7" ht="15.75" x14ac:dyDescent="0.25">
      <c r="B46" s="83"/>
      <c r="C46" s="84" t="s">
        <v>90</v>
      </c>
      <c r="D46" s="85"/>
      <c r="E46" s="85"/>
      <c r="F46" s="85"/>
      <c r="G46" s="87">
        <f>G43*0.5</f>
        <v>381.30500000000001</v>
      </c>
    </row>
    <row r="47" spans="2:7" ht="16.5" thickBot="1" x14ac:dyDescent="0.3">
      <c r="B47" s="83"/>
      <c r="C47" s="84" t="s">
        <v>91</v>
      </c>
      <c r="D47" s="85"/>
      <c r="E47" s="85"/>
      <c r="F47" s="85"/>
      <c r="G47" s="87">
        <v>150</v>
      </c>
    </row>
    <row r="48" spans="2:7" ht="17.25" thickTop="1" thickBot="1" x14ac:dyDescent="0.3">
      <c r="B48" s="90"/>
      <c r="C48" s="91"/>
      <c r="D48" s="92"/>
      <c r="E48" s="92"/>
      <c r="F48" s="93" t="s">
        <v>92</v>
      </c>
      <c r="G48" s="94">
        <f>SUM(G45:G47)</f>
        <v>854.62900000000002</v>
      </c>
    </row>
    <row r="49" spans="2:8" ht="17.25" thickTop="1" thickBot="1" x14ac:dyDescent="0.3">
      <c r="B49" s="43"/>
      <c r="C49" s="43" t="s">
        <v>93</v>
      </c>
      <c r="D49" s="43"/>
      <c r="E49" s="43"/>
      <c r="F49" s="43"/>
      <c r="G49" s="96">
        <f>G48+G42</f>
        <v>2471.2489999999998</v>
      </c>
    </row>
    <row r="50" spans="2:8" ht="15.75" thickTop="1" x14ac:dyDescent="0.25"/>
    <row r="52" spans="2:8" ht="15.75" x14ac:dyDescent="0.25">
      <c r="B52" s="116">
        <v>20</v>
      </c>
      <c r="C52" s="116" t="s">
        <v>94</v>
      </c>
      <c r="D52" s="116"/>
      <c r="E52" s="116"/>
      <c r="F52" s="116"/>
      <c r="G52" s="116"/>
      <c r="H52" s="95"/>
    </row>
    <row r="53" spans="2:8" ht="15.75" x14ac:dyDescent="0.25">
      <c r="B53" s="115" t="s">
        <v>67</v>
      </c>
      <c r="C53" s="78" t="s">
        <v>44</v>
      </c>
      <c r="D53" s="97" t="s">
        <v>2</v>
      </c>
      <c r="E53" s="98" t="s">
        <v>1</v>
      </c>
      <c r="F53" s="99" t="s">
        <v>45</v>
      </c>
      <c r="G53" s="100" t="s">
        <v>46</v>
      </c>
    </row>
    <row r="54" spans="2:8" ht="15.75" x14ac:dyDescent="0.25">
      <c r="B54" s="101"/>
      <c r="C54" s="102"/>
      <c r="D54" s="103"/>
      <c r="E54" s="104"/>
      <c r="F54" s="103"/>
      <c r="G54" s="105"/>
    </row>
    <row r="55" spans="2:8" ht="15.75" x14ac:dyDescent="0.25">
      <c r="B55" s="106" t="s">
        <v>68</v>
      </c>
      <c r="C55" s="107" t="s">
        <v>95</v>
      </c>
      <c r="D55" s="103">
        <v>0.12</v>
      </c>
      <c r="E55" s="104" t="s">
        <v>15</v>
      </c>
      <c r="F55" s="103">
        <v>5508.47</v>
      </c>
      <c r="G55" s="105">
        <f>ROUND(F55*D55,2)</f>
        <v>661.02</v>
      </c>
    </row>
    <row r="56" spans="2:8" ht="15.75" x14ac:dyDescent="0.25">
      <c r="B56" s="106" t="s">
        <v>71</v>
      </c>
      <c r="C56" s="108" t="s">
        <v>96</v>
      </c>
      <c r="D56" s="103">
        <v>1</v>
      </c>
      <c r="E56" s="104" t="s">
        <v>8</v>
      </c>
      <c r="F56" s="103">
        <v>40</v>
      </c>
      <c r="G56" s="105">
        <f>ROUND(F56*D56,2)</f>
        <v>40</v>
      </c>
    </row>
    <row r="57" spans="2:8" ht="15.75" x14ac:dyDescent="0.25">
      <c r="B57" s="106" t="s">
        <v>74</v>
      </c>
      <c r="C57" s="108" t="s">
        <v>97</v>
      </c>
      <c r="D57" s="103">
        <v>1</v>
      </c>
      <c r="E57" s="104" t="s">
        <v>8</v>
      </c>
      <c r="F57" s="103">
        <v>130</v>
      </c>
      <c r="G57" s="105">
        <f>F57*D57</f>
        <v>130</v>
      </c>
    </row>
    <row r="58" spans="2:8" ht="16.5" thickBot="1" x14ac:dyDescent="0.3">
      <c r="B58" s="109"/>
      <c r="C58" s="110"/>
      <c r="D58" s="111"/>
      <c r="E58" s="112"/>
      <c r="F58" s="113"/>
      <c r="G58" s="114"/>
    </row>
    <row r="59" spans="2:8" ht="17.25" thickTop="1" thickBot="1" x14ac:dyDescent="0.3">
      <c r="B59" s="43"/>
      <c r="C59" s="43" t="s">
        <v>98</v>
      </c>
      <c r="D59" s="43"/>
      <c r="E59" s="43"/>
      <c r="F59" s="43"/>
      <c r="G59" s="43">
        <f>SUM(G55:G58)</f>
        <v>831.02</v>
      </c>
    </row>
    <row r="60" spans="2:8" ht="15.75" thickTop="1" x14ac:dyDescent="0.25"/>
    <row r="61" spans="2:8" ht="16.5" thickBot="1" x14ac:dyDescent="0.3">
      <c r="B61" s="48"/>
      <c r="C61" s="15" t="s">
        <v>99</v>
      </c>
      <c r="D61" s="16"/>
      <c r="E61" s="17"/>
      <c r="F61" s="18"/>
      <c r="G61" s="19"/>
    </row>
    <row r="62" spans="2:8" ht="16.5" thickTop="1" x14ac:dyDescent="0.25">
      <c r="B62" s="117" t="s">
        <v>67</v>
      </c>
      <c r="C62" s="20" t="s">
        <v>44</v>
      </c>
      <c r="D62" s="21" t="s">
        <v>2</v>
      </c>
      <c r="E62" s="20" t="s">
        <v>1</v>
      </c>
      <c r="F62" s="22" t="s">
        <v>45</v>
      </c>
      <c r="G62" s="23" t="s">
        <v>46</v>
      </c>
    </row>
    <row r="63" spans="2:8" x14ac:dyDescent="0.25">
      <c r="B63" s="118">
        <v>2</v>
      </c>
      <c r="C63" s="119"/>
      <c r="D63" s="120"/>
      <c r="E63" s="120" t="s">
        <v>100</v>
      </c>
      <c r="F63" s="120" t="s">
        <v>101</v>
      </c>
      <c r="G63" s="121"/>
    </row>
    <row r="64" spans="2:8" x14ac:dyDescent="0.25">
      <c r="B64" s="122" t="s">
        <v>102</v>
      </c>
      <c r="C64" s="123" t="s">
        <v>103</v>
      </c>
      <c r="D64" s="124">
        <v>1</v>
      </c>
      <c r="E64" s="125" t="s">
        <v>84</v>
      </c>
      <c r="F64" s="131">
        <v>311.02</v>
      </c>
      <c r="G64" s="124">
        <f>D64*F64</f>
        <v>311.02</v>
      </c>
    </row>
    <row r="65" spans="2:9" x14ac:dyDescent="0.25">
      <c r="B65" s="122" t="s">
        <v>104</v>
      </c>
      <c r="C65" s="123" t="s">
        <v>105</v>
      </c>
      <c r="D65" s="124">
        <v>1.5</v>
      </c>
      <c r="E65" s="125" t="s">
        <v>106</v>
      </c>
      <c r="F65" s="130">
        <v>46.61</v>
      </c>
      <c r="G65" s="124">
        <f t="shared" ref="G65:G71" si="0">D65*F65</f>
        <v>69.914999999999992</v>
      </c>
    </row>
    <row r="66" spans="2:9" x14ac:dyDescent="0.25">
      <c r="B66" s="122" t="s">
        <v>107</v>
      </c>
      <c r="C66" s="123" t="s">
        <v>108</v>
      </c>
      <c r="D66" s="124">
        <v>30</v>
      </c>
      <c r="E66" s="125" t="s">
        <v>109</v>
      </c>
      <c r="F66" s="130">
        <v>110.17</v>
      </c>
      <c r="G66" s="124">
        <f t="shared" si="0"/>
        <v>3305.1</v>
      </c>
    </row>
    <row r="67" spans="2:9" x14ac:dyDescent="0.25">
      <c r="B67" s="122" t="s">
        <v>110</v>
      </c>
      <c r="C67" s="123" t="s">
        <v>111</v>
      </c>
      <c r="D67" s="124">
        <v>0.26</v>
      </c>
      <c r="E67" s="125" t="s">
        <v>112</v>
      </c>
      <c r="F67" s="130">
        <v>101.69</v>
      </c>
      <c r="G67" s="124">
        <f t="shared" si="0"/>
        <v>26.439399999999999</v>
      </c>
    </row>
    <row r="68" spans="2:9" x14ac:dyDescent="0.25">
      <c r="B68" s="122" t="s">
        <v>113</v>
      </c>
      <c r="C68" s="123" t="s">
        <v>114</v>
      </c>
      <c r="D68" s="124">
        <v>1</v>
      </c>
      <c r="E68" s="125" t="s">
        <v>115</v>
      </c>
      <c r="F68" s="130">
        <v>225</v>
      </c>
      <c r="G68" s="124">
        <f t="shared" si="0"/>
        <v>225</v>
      </c>
    </row>
    <row r="69" spans="2:9" x14ac:dyDescent="0.25">
      <c r="B69" s="122" t="s">
        <v>116</v>
      </c>
      <c r="C69" s="123" t="s">
        <v>117</v>
      </c>
      <c r="D69" s="124">
        <v>1</v>
      </c>
      <c r="E69" s="125" t="s">
        <v>48</v>
      </c>
      <c r="F69" s="130">
        <v>1255</v>
      </c>
      <c r="G69" s="124">
        <f t="shared" si="0"/>
        <v>1255</v>
      </c>
    </row>
    <row r="70" spans="2:9" x14ac:dyDescent="0.25">
      <c r="B70" s="122" t="s">
        <v>118</v>
      </c>
      <c r="C70" s="123" t="s">
        <v>119</v>
      </c>
      <c r="D70" s="124">
        <v>1</v>
      </c>
      <c r="E70" s="125" t="s">
        <v>48</v>
      </c>
      <c r="F70" s="130">
        <v>847</v>
      </c>
      <c r="G70" s="124">
        <f t="shared" si="0"/>
        <v>847</v>
      </c>
    </row>
    <row r="71" spans="2:9" x14ac:dyDescent="0.25">
      <c r="B71" s="122" t="s">
        <v>120</v>
      </c>
      <c r="C71" s="123" t="s">
        <v>121</v>
      </c>
      <c r="D71" s="124">
        <v>1</v>
      </c>
      <c r="E71" s="125" t="s">
        <v>48</v>
      </c>
      <c r="F71" s="130">
        <v>659</v>
      </c>
      <c r="G71" s="124">
        <f t="shared" si="0"/>
        <v>659</v>
      </c>
    </row>
    <row r="72" spans="2:9" ht="15.75" thickBot="1" x14ac:dyDescent="0.3">
      <c r="B72" s="126"/>
      <c r="C72" s="127"/>
      <c r="D72" s="128"/>
      <c r="E72" s="121"/>
      <c r="F72" s="121" t="s">
        <v>122</v>
      </c>
      <c r="G72" s="121">
        <f>SUM(G64:G71)</f>
        <v>6698.4744000000001</v>
      </c>
    </row>
    <row r="73" spans="2:9" ht="17.25" thickTop="1" thickBot="1" x14ac:dyDescent="0.3">
      <c r="B73" s="77"/>
      <c r="C73" s="301" t="s">
        <v>123</v>
      </c>
      <c r="D73" s="301"/>
      <c r="E73" s="301"/>
      <c r="F73" s="301"/>
      <c r="G73" s="129">
        <f>+G72/120</f>
        <v>55.820619999999998</v>
      </c>
    </row>
    <row r="74" spans="2:9" ht="15.75" thickTop="1" x14ac:dyDescent="0.25"/>
    <row r="75" spans="2:9" ht="16.5" thickBot="1" x14ac:dyDescent="0.3">
      <c r="B75" s="132" t="s">
        <v>124</v>
      </c>
      <c r="C75" s="133"/>
      <c r="D75" s="134"/>
      <c r="E75" s="133"/>
      <c r="F75" s="135"/>
    </row>
    <row r="76" spans="2:9" ht="16.5" thickTop="1" x14ac:dyDescent="0.25">
      <c r="B76" s="20" t="s">
        <v>44</v>
      </c>
      <c r="C76" s="21" t="s">
        <v>2</v>
      </c>
      <c r="D76" s="20" t="s">
        <v>1</v>
      </c>
      <c r="E76" s="22" t="s">
        <v>45</v>
      </c>
      <c r="F76" s="23" t="s">
        <v>46</v>
      </c>
    </row>
    <row r="77" spans="2:9" ht="15.75" x14ac:dyDescent="0.25">
      <c r="B77" s="24" t="s">
        <v>127</v>
      </c>
      <c r="C77" s="25">
        <v>1</v>
      </c>
      <c r="D77" s="26" t="s">
        <v>48</v>
      </c>
      <c r="E77" s="27">
        <v>9600</v>
      </c>
      <c r="F77" s="28">
        <f>ROUND(C77*E77,2)</f>
        <v>9600</v>
      </c>
    </row>
    <row r="78" spans="2:9" ht="16.5" thickBot="1" x14ac:dyDescent="0.3">
      <c r="B78" s="39" t="s">
        <v>125</v>
      </c>
      <c r="C78" s="25">
        <v>16</v>
      </c>
      <c r="D78" s="26" t="s">
        <v>81</v>
      </c>
      <c r="E78" s="27">
        <f>+F64</f>
        <v>311.02</v>
      </c>
      <c r="F78" s="28">
        <f>ROUND(C78*E78,2)</f>
        <v>4976.32</v>
      </c>
    </row>
    <row r="79" spans="2:9" ht="17.25" thickTop="1" thickBot="1" x14ac:dyDescent="0.3">
      <c r="B79" s="43" t="s">
        <v>126</v>
      </c>
      <c r="C79" s="44"/>
      <c r="D79" s="45"/>
      <c r="E79" s="46"/>
      <c r="F79" s="47">
        <f>F77+F78</f>
        <v>14576.32</v>
      </c>
    </row>
    <row r="80" spans="2:9" ht="15.75" thickTop="1" x14ac:dyDescent="0.25">
      <c r="I80">
        <v>14576.32</v>
      </c>
    </row>
    <row r="82" spans="2:7" ht="16.5" thickBot="1" x14ac:dyDescent="0.3">
      <c r="B82" s="136">
        <v>1</v>
      </c>
      <c r="C82" s="137" t="s">
        <v>132</v>
      </c>
      <c r="D82" s="16"/>
      <c r="E82" s="17"/>
      <c r="F82" s="18"/>
      <c r="G82" s="19"/>
    </row>
    <row r="83" spans="2:7" ht="16.5" thickTop="1" x14ac:dyDescent="0.25">
      <c r="B83" s="117" t="s">
        <v>67</v>
      </c>
      <c r="C83" s="20" t="s">
        <v>44</v>
      </c>
      <c r="D83" s="21" t="s">
        <v>2</v>
      </c>
      <c r="E83" s="20" t="s">
        <v>1</v>
      </c>
      <c r="F83" s="22" t="s">
        <v>45</v>
      </c>
      <c r="G83" s="23" t="s">
        <v>46</v>
      </c>
    </row>
    <row r="84" spans="2:7" ht="15.75" x14ac:dyDescent="0.25">
      <c r="C84" s="24" t="s">
        <v>133</v>
      </c>
      <c r="D84" s="25">
        <v>7</v>
      </c>
      <c r="E84" s="26" t="s">
        <v>134</v>
      </c>
      <c r="F84" s="27">
        <v>103</v>
      </c>
      <c r="G84" s="28">
        <f>ROUND(D84*F84,2)</f>
        <v>721</v>
      </c>
    </row>
    <row r="85" spans="2:7" ht="15.75" x14ac:dyDescent="0.25">
      <c r="C85" s="24" t="s">
        <v>135</v>
      </c>
      <c r="D85" s="25">
        <v>14</v>
      </c>
      <c r="E85" s="26" t="s">
        <v>134</v>
      </c>
      <c r="F85" s="27">
        <v>145</v>
      </c>
      <c r="G85" s="28">
        <f t="shared" ref="G85:G91" si="1">ROUND(D85*F85,2)</f>
        <v>2030</v>
      </c>
    </row>
    <row r="86" spans="2:7" ht="15.75" x14ac:dyDescent="0.25">
      <c r="C86" s="24" t="s">
        <v>136</v>
      </c>
      <c r="D86" s="25">
        <v>16</v>
      </c>
      <c r="E86" s="26" t="s">
        <v>134</v>
      </c>
      <c r="F86" s="25">
        <v>127.12</v>
      </c>
      <c r="G86" s="28">
        <f t="shared" si="1"/>
        <v>2033.92</v>
      </c>
    </row>
    <row r="87" spans="2:7" ht="15.75" x14ac:dyDescent="0.25">
      <c r="C87" s="24" t="s">
        <v>137</v>
      </c>
      <c r="D87" s="25">
        <v>3</v>
      </c>
      <c r="E87" s="26" t="s">
        <v>134</v>
      </c>
      <c r="F87" s="27">
        <v>186.44</v>
      </c>
      <c r="G87" s="28">
        <f t="shared" si="1"/>
        <v>559.32000000000005</v>
      </c>
    </row>
    <row r="88" spans="2:7" ht="15.75" x14ac:dyDescent="0.25">
      <c r="C88" s="24" t="s">
        <v>138</v>
      </c>
      <c r="D88" s="25">
        <v>5</v>
      </c>
      <c r="E88" s="26" t="s">
        <v>139</v>
      </c>
      <c r="F88" s="27">
        <v>50.85</v>
      </c>
      <c r="G88" s="28">
        <f t="shared" si="1"/>
        <v>254.25</v>
      </c>
    </row>
    <row r="89" spans="2:7" ht="15.75" x14ac:dyDescent="0.25">
      <c r="C89" s="24" t="s">
        <v>140</v>
      </c>
      <c r="D89" s="25">
        <v>5</v>
      </c>
      <c r="E89" s="26" t="s">
        <v>139</v>
      </c>
      <c r="F89" s="27">
        <v>46.51</v>
      </c>
      <c r="G89" s="28">
        <f t="shared" si="1"/>
        <v>232.55</v>
      </c>
    </row>
    <row r="90" spans="2:7" ht="15.75" x14ac:dyDescent="0.25">
      <c r="C90" s="24" t="s">
        <v>97</v>
      </c>
      <c r="D90" s="25">
        <v>1</v>
      </c>
      <c r="E90" s="26" t="s">
        <v>16</v>
      </c>
      <c r="F90" s="27">
        <v>3000</v>
      </c>
      <c r="G90" s="28">
        <f t="shared" si="1"/>
        <v>3000</v>
      </c>
    </row>
    <row r="91" spans="2:7" ht="15.75" x14ac:dyDescent="0.25">
      <c r="C91" s="24" t="s">
        <v>141</v>
      </c>
      <c r="D91" s="25">
        <v>0.5</v>
      </c>
      <c r="E91" s="138" t="s">
        <v>142</v>
      </c>
      <c r="F91" s="27">
        <v>8000</v>
      </c>
      <c r="G91" s="28">
        <f t="shared" si="1"/>
        <v>4000</v>
      </c>
    </row>
    <row r="92" spans="2:7" ht="16.5" thickBot="1" x14ac:dyDescent="0.3">
      <c r="C92" s="24"/>
      <c r="D92" s="25"/>
      <c r="F92" s="27"/>
      <c r="G92" s="28"/>
    </row>
    <row r="93" spans="2:7" ht="17.25" thickTop="1" thickBot="1" x14ac:dyDescent="0.3">
      <c r="B93" s="77"/>
      <c r="C93" s="43" t="s">
        <v>143</v>
      </c>
      <c r="D93" s="44"/>
      <c r="E93" s="45"/>
      <c r="F93" s="46"/>
      <c r="G93" s="47">
        <f>SUM(G84:G92)</f>
        <v>12831.04</v>
      </c>
    </row>
    <row r="94" spans="2:7" ht="15.75" thickTop="1" x14ac:dyDescent="0.25"/>
  </sheetData>
  <mergeCells count="4">
    <mergeCell ref="B18:F18"/>
    <mergeCell ref="B25:F25"/>
    <mergeCell ref="B37:G37"/>
    <mergeCell ref="C73:F7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Aceras y Contenes</vt:lpstr>
      <vt:lpstr>Hoja1</vt:lpstr>
      <vt:lpstr>'Aceras y Contenes'!Área_de_impresión</vt:lpstr>
      <vt:lpstr>'Aceras y Contenes'!Títulos_a_imprimir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</dc:creator>
  <cp:lastModifiedBy>Emilia Sarmiento</cp:lastModifiedBy>
  <cp:lastPrinted>2023-01-19T12:40:19Z</cp:lastPrinted>
  <dcterms:created xsi:type="dcterms:W3CDTF">2012-10-02T15:50:49Z</dcterms:created>
  <dcterms:modified xsi:type="dcterms:W3CDTF">2023-02-23T12:42:48Z</dcterms:modified>
</cp:coreProperties>
</file>