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176" windowHeight="105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1" l="1"/>
  <c r="F28" i="21"/>
  <c r="C28" i="21"/>
  <c r="C22" i="21"/>
  <c r="A12" i="21" l="1"/>
  <c r="A13" i="21" s="1"/>
  <c r="A14" i="21" s="1"/>
  <c r="A15" i="21" s="1"/>
  <c r="A16" i="21" s="1"/>
  <c r="F13" i="21"/>
  <c r="F14" i="21"/>
  <c r="F15" i="21"/>
  <c r="F16" i="21"/>
  <c r="C20" i="21"/>
  <c r="A26" i="21"/>
  <c r="A27" i="21" s="1"/>
  <c r="A28" i="21" s="1"/>
  <c r="A20" i="21"/>
  <c r="A21" i="21" s="1"/>
  <c r="A22" i="21" s="1"/>
  <c r="F31" i="21" l="1"/>
  <c r="F32" i="21" s="1"/>
  <c r="F12" i="21"/>
  <c r="F17" i="21" s="1"/>
  <c r="C27" i="21" l="1"/>
  <c r="F22" i="21"/>
  <c r="F20" i="21"/>
  <c r="F26" i="21"/>
  <c r="F29" i="21" l="1"/>
  <c r="C21" i="21"/>
  <c r="F21" i="21" l="1"/>
  <c r="F23" i="21" s="1"/>
  <c r="F38" i="21" l="1"/>
  <c r="F34" i="21"/>
  <c r="F36" i="21" s="1"/>
  <c r="F41" i="21"/>
  <c r="F48" i="21" s="1"/>
  <c r="F42" i="21"/>
  <c r="F45" i="21"/>
  <c r="F47" i="21"/>
  <c r="F44" i="21"/>
  <c r="F43" i="21"/>
  <c r="F46" i="21"/>
  <c r="F49" i="21" l="1"/>
  <c r="F51" i="21" l="1"/>
  <c r="F53" i="21" s="1"/>
  <c r="F6" i="21" l="1"/>
</calcChain>
</file>

<file path=xl/sharedStrings.xml><?xml version="1.0" encoding="utf-8"?>
<sst xmlns="http://schemas.openxmlformats.org/spreadsheetml/2006/main" count="72" uniqueCount="64">
  <si>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</si>
  <si>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</si>
  <si>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</si>
  <si>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</si>
  <si>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</si>
  <si>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</si>
  <si>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</si>
  <si>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</si>
  <si>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</si>
  <si>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</si>
  <si>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</si>
  <si>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</si>
  <si>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</si>
  <si>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</si>
  <si>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</si>
  <si>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</si>
  <si>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</si>
  <si>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</si>
  <si>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</si>
  <si>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</si>
  <si>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</si>
  <si>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</si>
  <si>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</si>
  <si>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</si>
  <si>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</si>
  <si>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</si>
  <si>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</si>
  <si>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</si>
  <si>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</si>
  <si>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Construcción de acera en hormigón 180 kg/cm², C/ligadora, e = 0.10 mts, a = 1.0 m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</si>
  <si>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</si>
  <si>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</si>
  <si>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</si>
  <si>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</si>
  <si>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</si>
  <si>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</si>
  <si>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</si>
  <si>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Monto Total RD$:</t>
  </si>
  <si>
    <t>La Partida de Imprevistos será autorizada por decisión de esta Dirección (Ingeniería y/o Despacho del Alcalde).</t>
  </si>
  <si>
    <t>Replanteo</t>
  </si>
  <si>
    <t>La Partida Seguros, Pólizas y Fianzas será pagada previa presentación de Factura.</t>
  </si>
  <si>
    <t>P:A</t>
  </si>
  <si>
    <t>Presupuesto Administrativo</t>
  </si>
  <si>
    <t>Letrero Identificación de Obra móviles a dos caras 4’X2’</t>
  </si>
  <si>
    <t>Fecha 12-05-2023</t>
  </si>
  <si>
    <t>Excavación a Mano material no clasificado.</t>
  </si>
  <si>
    <t>Bote producto de Excavación.</t>
  </si>
  <si>
    <t>Suministro de relleno Caliche regado, Nivelado y compactado C/maquito.</t>
  </si>
  <si>
    <t>Hormigón Simple en:</t>
  </si>
  <si>
    <t>Construcción de Contenes (0.45x0.30x0.15), f'c = 180 kg/cm², C/ligadora.</t>
  </si>
  <si>
    <t>M2</t>
  </si>
  <si>
    <t>Terford (tipo III), a base de H.S y Piedras</t>
  </si>
  <si>
    <t xml:space="preserve"> Nota 1: </t>
  </si>
  <si>
    <t>Elaborado por:</t>
  </si>
  <si>
    <t>Revizado  y  Autorizado  por:</t>
  </si>
  <si>
    <t>________________________________________</t>
  </si>
  <si>
    <t>Limpieza  general.</t>
  </si>
  <si>
    <t>Presupuesto :  Construccion Aceras y Contenes</t>
  </si>
  <si>
    <t>Construccion Aceras y Contenes.</t>
  </si>
  <si>
    <t>Mira cielo.</t>
  </si>
  <si>
    <t>Ubicacion: Mira cielo</t>
  </si>
  <si>
    <t>Provincia</t>
  </si>
  <si>
    <t xml:space="preserve">  San Cristóbal. R.D.  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</si>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</sst>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rgb="FF0000CC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7" applyNumberFormat="0" applyAlignment="0" applyProtection="0"/>
    <xf numFmtId="0" fontId="23" fillId="19" borderId="7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7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0" fontId="7" fillId="0" borderId="1" xfId="0" applyFont="1" applyBorder="1"/>
    <xf numFmtId="0" fontId="7" fillId="0" borderId="2" xfId="0" applyFont="1" applyBorder="1"/>
    <xf numFmtId="2" fontId="5" fillId="0" borderId="10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center" vertical="center"/>
    </xf>
    <xf numFmtId="0" fontId="6" fillId="21" borderId="14" xfId="0" applyFont="1" applyFill="1" applyBorder="1" applyAlignment="1">
      <alignment horizontal="center" vertical="top"/>
    </xf>
    <xf numFmtId="0" fontId="6" fillId="21" borderId="15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left" vertical="top"/>
    </xf>
    <xf numFmtId="166" fontId="5" fillId="2" borderId="14" xfId="112" applyNumberFormat="1" applyFont="1" applyFill="1" applyBorder="1" applyAlignment="1">
      <alignment horizontal="center"/>
    </xf>
    <xf numFmtId="166" fontId="5" fillId="2" borderId="14" xfId="0" applyNumberFormat="1" applyFont="1" applyFill="1" applyBorder="1" applyAlignment="1">
      <alignment horizontal="center"/>
    </xf>
    <xf numFmtId="166" fontId="5" fillId="2" borderId="14" xfId="112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left" vertical="top"/>
    </xf>
    <xf numFmtId="166" fontId="5" fillId="0" borderId="14" xfId="11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 wrapText="1"/>
    </xf>
    <xf numFmtId="4" fontId="5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center"/>
    </xf>
    <xf numFmtId="175" fontId="6" fillId="22" borderId="13" xfId="0" applyNumberFormat="1" applyFont="1" applyFill="1" applyBorder="1" applyAlignment="1">
      <alignment horizontal="center"/>
    </xf>
    <xf numFmtId="175" fontId="6" fillId="22" borderId="14" xfId="0" applyNumberFormat="1" applyFont="1" applyFill="1" applyBorder="1" applyAlignment="1">
      <alignment horizontal="center"/>
    </xf>
    <xf numFmtId="39" fontId="6" fillId="0" borderId="13" xfId="144" applyFont="1" applyBorder="1" applyAlignment="1">
      <alignment horizontal="center"/>
    </xf>
    <xf numFmtId="39" fontId="6" fillId="0" borderId="14" xfId="144" applyFont="1" applyBorder="1" applyAlignment="1">
      <alignment horizontal="center" vertical="top"/>
    </xf>
    <xf numFmtId="39" fontId="6" fillId="0" borderId="14" xfId="144" applyFont="1" applyBorder="1" applyAlignment="1">
      <alignment horizontal="center"/>
    </xf>
    <xf numFmtId="4" fontId="6" fillId="0" borderId="14" xfId="0" applyNumberFormat="1" applyFont="1" applyBorder="1" applyAlignment="1">
      <alignment horizontal="right" vertical="center"/>
    </xf>
    <xf numFmtId="166" fontId="30" fillId="0" borderId="14" xfId="112" applyNumberFormat="1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center" vertical="top" wrapText="1"/>
    </xf>
    <xf numFmtId="0" fontId="29" fillId="4" borderId="14" xfId="0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/>
    </xf>
    <xf numFmtId="4" fontId="7" fillId="4" borderId="14" xfId="0" applyNumberFormat="1" applyFont="1" applyFill="1" applyBorder="1" applyAlignment="1">
      <alignment horizontal="center"/>
    </xf>
    <xf numFmtId="43" fontId="6" fillId="21" borderId="14" xfId="150" applyFont="1" applyFill="1" applyBorder="1" applyAlignment="1">
      <alignment horizontal="right" vertical="top"/>
    </xf>
    <xf numFmtId="0" fontId="5" fillId="0" borderId="14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6" fillId="0" borderId="14" xfId="0" applyFont="1" applyBorder="1"/>
    <xf numFmtId="10" fontId="5" fillId="0" borderId="14" xfId="0" applyNumberFormat="1" applyFont="1" applyBorder="1" applyAlignment="1">
      <alignment horizontal="center"/>
    </xf>
    <xf numFmtId="0" fontId="5" fillId="0" borderId="14" xfId="0" applyFont="1" applyBorder="1"/>
    <xf numFmtId="0" fontId="6" fillId="0" borderId="14" xfId="0" applyFont="1" applyBorder="1" applyAlignment="1">
      <alignment horizontal="left"/>
    </xf>
    <xf numFmtId="10" fontId="5" fillId="2" borderId="14" xfId="0" applyNumberFormat="1" applyFont="1" applyFill="1" applyBorder="1" applyAlignment="1">
      <alignment horizontal="center"/>
    </xf>
    <xf numFmtId="2" fontId="6" fillId="21" borderId="13" xfId="0" applyNumberFormat="1" applyFont="1" applyFill="1" applyBorder="1" applyAlignment="1">
      <alignment horizontal="center" vertical="top"/>
    </xf>
    <xf numFmtId="2" fontId="31" fillId="21" borderId="13" xfId="0" applyNumberFormat="1" applyFont="1" applyFill="1" applyBorder="1" applyAlignment="1">
      <alignment horizontal="center" vertical="top"/>
    </xf>
    <xf numFmtId="0" fontId="31" fillId="21" borderId="14" xfId="0" applyFont="1" applyFill="1" applyBorder="1" applyAlignment="1">
      <alignment horizontal="left" vertical="top"/>
    </xf>
    <xf numFmtId="166" fontId="30" fillId="21" borderId="14" xfId="112" applyNumberFormat="1" applyFont="1" applyFill="1" applyBorder="1" applyAlignment="1">
      <alignment horizontal="right"/>
    </xf>
    <xf numFmtId="166" fontId="30" fillId="21" borderId="14" xfId="0" applyNumberFormat="1" applyFont="1" applyFill="1" applyBorder="1" applyAlignment="1">
      <alignment horizontal="center"/>
    </xf>
    <xf numFmtId="2" fontId="30" fillId="0" borderId="13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166" fontId="30" fillId="2" borderId="14" xfId="0" applyNumberFormat="1" applyFont="1" applyFill="1" applyBorder="1" applyAlignment="1">
      <alignment horizontal="center" vertical="center"/>
    </xf>
    <xf numFmtId="166" fontId="30" fillId="0" borderId="14" xfId="112" applyNumberFormat="1" applyFont="1" applyFill="1" applyBorder="1" applyAlignment="1">
      <alignment vertical="center"/>
    </xf>
    <xf numFmtId="166" fontId="30" fillId="2" borderId="14" xfId="112" applyNumberFormat="1" applyFont="1" applyFill="1" applyBorder="1" applyAlignment="1">
      <alignment vertical="center"/>
    </xf>
    <xf numFmtId="0" fontId="30" fillId="0" borderId="14" xfId="0" applyFont="1" applyBorder="1" applyAlignment="1">
      <alignment horizontal="left" vertical="center" wrapText="1"/>
    </xf>
    <xf numFmtId="0" fontId="32" fillId="23" borderId="13" xfId="0" applyFont="1" applyFill="1" applyBorder="1" applyAlignment="1">
      <alignment horizontal="center"/>
    </xf>
    <xf numFmtId="0" fontId="32" fillId="23" borderId="14" xfId="0" applyFont="1" applyFill="1" applyBorder="1" applyAlignment="1">
      <alignment horizontal="center"/>
    </xf>
    <xf numFmtId="0" fontId="32" fillId="23" borderId="14" xfId="0" applyFont="1" applyFill="1" applyBorder="1" applyAlignment="1"/>
    <xf numFmtId="175" fontId="30" fillId="0" borderId="13" xfId="144" applyNumberFormat="1" applyFont="1" applyBorder="1" applyAlignment="1">
      <alignment horizontal="center" vertical="top"/>
    </xf>
    <xf numFmtId="39" fontId="30" fillId="0" borderId="14" xfId="144" applyFont="1" applyBorder="1" applyAlignment="1">
      <alignment vertical="top" wrapText="1"/>
    </xf>
    <xf numFmtId="39" fontId="30" fillId="0" borderId="14" xfId="144" applyFont="1" applyBorder="1" applyAlignment="1">
      <alignment horizontal="right"/>
    </xf>
    <xf numFmtId="39" fontId="30" fillId="0" borderId="14" xfId="144" applyFont="1" applyBorder="1" applyAlignment="1">
      <alignment horizontal="center"/>
    </xf>
    <xf numFmtId="4" fontId="31" fillId="0" borderId="14" xfId="0" applyNumberFormat="1" applyFont="1" applyBorder="1" applyAlignment="1">
      <alignment vertical="center"/>
    </xf>
    <xf numFmtId="166" fontId="30" fillId="21" borderId="14" xfId="112" applyNumberFormat="1" applyFont="1" applyFill="1" applyBorder="1" applyAlignment="1"/>
    <xf numFmtId="4" fontId="30" fillId="0" borderId="14" xfId="0" applyNumberFormat="1" applyFont="1" applyBorder="1" applyAlignment="1">
      <alignment horizontal="right" vertical="center" wrapText="1"/>
    </xf>
    <xf numFmtId="0" fontId="30" fillId="0" borderId="14" xfId="0" applyFont="1" applyBorder="1" applyAlignment="1">
      <alignment horizontal="center" vertical="center" wrapText="1"/>
    </xf>
    <xf numFmtId="43" fontId="33" fillId="0" borderId="14" xfId="150" applyFont="1" applyBorder="1" applyAlignment="1">
      <alignment vertical="center"/>
    </xf>
    <xf numFmtId="0" fontId="5" fillId="23" borderId="13" xfId="0" applyFont="1" applyFill="1" applyBorder="1" applyAlignment="1">
      <alignment horizontal="center" vertical="top"/>
    </xf>
    <xf numFmtId="0" fontId="6" fillId="23" borderId="14" xfId="0" applyFont="1" applyFill="1" applyBorder="1"/>
    <xf numFmtId="10" fontId="5" fillId="23" borderId="14" xfId="0" applyNumberFormat="1" applyFont="1" applyFill="1" applyBorder="1" applyAlignment="1">
      <alignment horizontal="center"/>
    </xf>
    <xf numFmtId="0" fontId="5" fillId="23" borderId="14" xfId="0" applyFont="1" applyFill="1" applyBorder="1"/>
    <xf numFmtId="4" fontId="5" fillId="23" borderId="14" xfId="0" applyNumberFormat="1" applyFont="1" applyFill="1" applyBorder="1" applyAlignment="1">
      <alignment horizontal="right"/>
    </xf>
    <xf numFmtId="0" fontId="7" fillId="0" borderId="0" xfId="0" applyFont="1" applyBorder="1"/>
    <xf numFmtId="0" fontId="5" fillId="4" borderId="13" xfId="0" applyFont="1" applyFill="1" applyBorder="1" applyAlignment="1">
      <alignment horizontal="center" vertical="top"/>
    </xf>
    <xf numFmtId="0" fontId="6" fillId="4" borderId="14" xfId="0" applyFont="1" applyFill="1" applyBorder="1"/>
    <xf numFmtId="10" fontId="5" fillId="4" borderId="14" xfId="0" applyNumberFormat="1" applyFont="1" applyFill="1" applyBorder="1" applyAlignment="1">
      <alignment horizontal="center"/>
    </xf>
    <xf numFmtId="0" fontId="5" fillId="4" borderId="14" xfId="0" applyFont="1" applyFill="1" applyBorder="1"/>
    <xf numFmtId="4" fontId="5" fillId="4" borderId="14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4" borderId="0" xfId="0" applyFont="1" applyFill="1" applyBorder="1" applyAlignment="1">
      <alignment vertical="center"/>
    </xf>
    <xf numFmtId="0" fontId="4" fillId="24" borderId="0" xfId="0" applyFont="1" applyFill="1" applyBorder="1" applyAlignment="1">
      <alignment vertical="center" wrapText="1"/>
    </xf>
    <xf numFmtId="0" fontId="0" fillId="0" borderId="0" xfId="0" applyFont="1" applyBorder="1"/>
    <xf numFmtId="2" fontId="5" fillId="0" borderId="13" xfId="0" applyNumberFormat="1" applyFont="1" applyBorder="1" applyAlignment="1">
      <alignment horizontal="center" vertical="top"/>
    </xf>
    <xf numFmtId="0" fontId="5" fillId="20" borderId="17" xfId="0" applyFont="1" applyFill="1" applyBorder="1" applyAlignment="1">
      <alignment horizontal="center" wrapText="1"/>
    </xf>
    <xf numFmtId="0" fontId="5" fillId="20" borderId="9" xfId="0" applyFont="1" applyFill="1" applyBorder="1" applyAlignment="1">
      <alignment horizontal="center" wrapText="1"/>
    </xf>
    <xf numFmtId="0" fontId="5" fillId="20" borderId="18" xfId="0" applyFont="1" applyFill="1" applyBorder="1" applyAlignment="1">
      <alignment horizontal="center" wrapText="1"/>
    </xf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" fontId="6" fillId="0" borderId="16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4" fontId="6" fillId="0" borderId="16" xfId="0" applyNumberFormat="1" applyFont="1" applyBorder="1" applyAlignment="1">
      <alignment wrapText="1"/>
    </xf>
    <xf numFmtId="0" fontId="34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 wrapText="1"/>
    </xf>
    <xf numFmtId="0" fontId="5" fillId="24" borderId="0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/>
    <xf numFmtId="4" fontId="30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4" fontId="6" fillId="23" borderId="20" xfId="0" applyNumberFormat="1" applyFont="1" applyFill="1" applyBorder="1" applyAlignment="1">
      <alignment horizontal="center"/>
    </xf>
    <xf numFmtId="4" fontId="6" fillId="23" borderId="20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center" vertical="center"/>
    </xf>
    <xf numFmtId="175" fontId="6" fillId="4" borderId="13" xfId="0" applyNumberFormat="1" applyFont="1" applyFill="1" applyBorder="1" applyAlignment="1">
      <alignment horizontal="center"/>
    </xf>
    <xf numFmtId="175" fontId="6" fillId="4" borderId="14" xfId="0" applyNumberFormat="1" applyFont="1" applyFill="1" applyBorder="1" applyAlignment="1">
      <alignment horizontal="center"/>
    </xf>
    <xf numFmtId="168" fontId="5" fillId="4" borderId="13" xfId="0" applyNumberFormat="1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left" vertical="top"/>
    </xf>
    <xf numFmtId="166" fontId="5" fillId="4" borderId="14" xfId="112" applyNumberFormat="1" applyFont="1" applyFill="1" applyBorder="1" applyAlignment="1">
      <alignment horizontal="center"/>
    </xf>
    <xf numFmtId="166" fontId="5" fillId="4" borderId="14" xfId="0" applyNumberFormat="1" applyFont="1" applyFill="1" applyBorder="1" applyAlignment="1">
      <alignment horizontal="center"/>
    </xf>
    <xf numFmtId="166" fontId="5" fillId="4" borderId="14" xfId="112" applyNumberFormat="1" applyFont="1" applyFill="1" applyBorder="1" applyAlignment="1">
      <alignment horizontal="right"/>
    </xf>
    <xf numFmtId="166" fontId="5" fillId="0" borderId="15" xfId="112" applyNumberFormat="1" applyFont="1" applyFill="1" applyBorder="1" applyAlignment="1">
      <alignment horizontal="right"/>
    </xf>
    <xf numFmtId="175" fontId="6" fillId="22" borderId="15" xfId="0" applyNumberFormat="1" applyFont="1" applyFill="1" applyBorder="1" applyAlignment="1">
      <alignment horizontal="right"/>
    </xf>
    <xf numFmtId="4" fontId="6" fillId="0" borderId="15" xfId="0" applyNumberFormat="1" applyFont="1" applyBorder="1" applyAlignment="1">
      <alignment horizontal="right" vertical="center"/>
    </xf>
    <xf numFmtId="4" fontId="31" fillId="21" borderId="15" xfId="0" applyNumberFormat="1" applyFont="1" applyFill="1" applyBorder="1" applyAlignment="1">
      <alignment horizontal="right"/>
    </xf>
    <xf numFmtId="166" fontId="30" fillId="0" borderId="15" xfId="112" applyNumberFormat="1" applyFont="1" applyFill="1" applyBorder="1" applyAlignment="1">
      <alignment horizontal="right" vertical="center"/>
    </xf>
    <xf numFmtId="166" fontId="32" fillId="23" borderId="15" xfId="0" applyNumberFormat="1" applyFont="1" applyFill="1" applyBorder="1" applyAlignment="1">
      <alignment horizontal="right"/>
    </xf>
    <xf numFmtId="166" fontId="30" fillId="0" borderId="15" xfId="112" applyNumberFormat="1" applyFont="1" applyFill="1" applyBorder="1" applyAlignment="1">
      <alignment horizontal="right"/>
    </xf>
    <xf numFmtId="166" fontId="30" fillId="21" borderId="15" xfId="112" applyNumberFormat="1" applyFont="1" applyFill="1" applyBorder="1" applyAlignment="1">
      <alignment horizontal="right"/>
    </xf>
    <xf numFmtId="43" fontId="6" fillId="21" borderId="15" xfId="150" applyFont="1" applyFill="1" applyBorder="1" applyAlignment="1">
      <alignment horizontal="right" vertical="top"/>
    </xf>
    <xf numFmtId="175" fontId="6" fillId="4" borderId="15" xfId="0" applyNumberFormat="1" applyFont="1" applyFill="1" applyBorder="1" applyAlignment="1">
      <alignment horizontal="right"/>
    </xf>
    <xf numFmtId="175" fontId="6" fillId="23" borderId="15" xfId="0" applyNumberFormat="1" applyFont="1" applyFill="1" applyBorder="1" applyAlignment="1">
      <alignment horizontal="right"/>
    </xf>
    <xf numFmtId="166" fontId="5" fillId="4" borderId="15" xfId="112" applyNumberFormat="1" applyFont="1" applyFill="1" applyBorder="1" applyAlignment="1">
      <alignment horizontal="right"/>
    </xf>
    <xf numFmtId="4" fontId="5" fillId="4" borderId="15" xfId="0" applyNumberFormat="1" applyFont="1" applyFill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23" borderId="15" xfId="0" applyNumberFormat="1" applyFont="1" applyFill="1" applyBorder="1" applyAlignment="1">
      <alignment horizontal="right"/>
    </xf>
    <xf numFmtId="4" fontId="6" fillId="23" borderId="21" xfId="0" applyNumberFormat="1" applyFont="1" applyFill="1" applyBorder="1" applyAlignment="1">
      <alignment horizontal="right"/>
    </xf>
    <xf numFmtId="0" fontId="4" fillId="24" borderId="0" xfId="0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6" fillId="23" borderId="13" xfId="0" applyFont="1" applyFill="1" applyBorder="1" applyAlignment="1">
      <alignment horizontal="center"/>
    </xf>
    <xf numFmtId="0" fontId="6" fillId="23" borderId="14" xfId="0" applyFont="1" applyFill="1" applyBorder="1" applyAlignment="1">
      <alignment horizontal="center"/>
    </xf>
    <xf numFmtId="4" fontId="6" fillId="23" borderId="19" xfId="0" applyNumberFormat="1" applyFont="1" applyFill="1" applyBorder="1" applyAlignment="1">
      <alignment horizontal="center"/>
    </xf>
    <xf numFmtId="4" fontId="6" fillId="23" borderId="20" xfId="0" applyNumberFormat="1" applyFont="1" applyFill="1" applyBorder="1" applyAlignment="1">
      <alignment horizontal="center"/>
    </xf>
    <xf numFmtId="0" fontId="34" fillId="24" borderId="0" xfId="0" applyFont="1" applyFill="1" applyBorder="1" applyAlignment="1">
      <alignment horizontal="left" vertical="center" wrapText="1"/>
    </xf>
    <xf numFmtId="0" fontId="3" fillId="24" borderId="0" xfId="0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center" vertical="center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350247</xdr:colOff>
      <xdr:row>0</xdr:row>
      <xdr:rowOff>44389</xdr:rowOff>
    </xdr:from>
    <xdr:to>
      <xdr:col>5</xdr:col>
      <xdr:colOff>989584</xdr:colOff>
      <xdr:row>3</xdr:row>
      <xdr:rowOff>114300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8172" y="44389"/>
          <a:ext cx="639337" cy="584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view="pageBreakPreview" zoomScale="85" zoomScaleNormal="85" zoomScaleSheetLayoutView="85" workbookViewId="0">
      <selection activeCell="I19" sqref="I19"/>
    </sheetView>
  </sheetViews>
  <sheetFormatPr baseColWidth="10" defaultColWidth="11.44140625" defaultRowHeight="13.8" x14ac:dyDescent="0.25"/>
  <cols>
    <col min="1" max="1" width="7" style="4" customWidth="1"/>
    <col min="2" max="2" width="53.66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1.6640625" style="6" bestFit="1" customWidth="1"/>
    <col min="8" max="248" width="11.44140625" style="6"/>
    <col min="249" max="249" width="8" style="6" customWidth="1"/>
    <col min="250" max="250" width="52.44140625" style="6" customWidth="1"/>
    <col min="251" max="251" width="9.33203125" style="6" customWidth="1"/>
    <col min="252" max="252" width="7.109375" style="6" customWidth="1"/>
    <col min="253" max="253" width="11.44140625" style="6" customWidth="1"/>
    <col min="254" max="254" width="12.44140625" style="6" customWidth="1"/>
    <col min="255" max="255" width="13.5546875" style="6" customWidth="1"/>
    <col min="256" max="504" width="11.44140625" style="6"/>
    <col min="505" max="505" width="8" style="6" customWidth="1"/>
    <col min="506" max="506" width="52.44140625" style="6" customWidth="1"/>
    <col min="507" max="507" width="9.33203125" style="6" customWidth="1"/>
    <col min="508" max="508" width="7.109375" style="6" customWidth="1"/>
    <col min="509" max="509" width="11.44140625" style="6" customWidth="1"/>
    <col min="510" max="510" width="12.44140625" style="6" customWidth="1"/>
    <col min="511" max="511" width="13.5546875" style="6" customWidth="1"/>
    <col min="512" max="760" width="11.44140625" style="6"/>
    <col min="761" max="761" width="8" style="6" customWidth="1"/>
    <col min="762" max="762" width="52.44140625" style="6" customWidth="1"/>
    <col min="763" max="763" width="9.33203125" style="6" customWidth="1"/>
    <col min="764" max="764" width="7.109375" style="6" customWidth="1"/>
    <col min="765" max="765" width="11.44140625" style="6" customWidth="1"/>
    <col min="766" max="766" width="12.44140625" style="6" customWidth="1"/>
    <col min="767" max="767" width="13.5546875" style="6" customWidth="1"/>
    <col min="768" max="1016" width="11.44140625" style="6"/>
    <col min="1017" max="1017" width="8" style="6" customWidth="1"/>
    <col min="1018" max="1018" width="52.44140625" style="6" customWidth="1"/>
    <col min="1019" max="1019" width="9.33203125" style="6" customWidth="1"/>
    <col min="1020" max="1020" width="7.109375" style="6" customWidth="1"/>
    <col min="1021" max="1021" width="11.44140625" style="6" customWidth="1"/>
    <col min="1022" max="1022" width="12.44140625" style="6" customWidth="1"/>
    <col min="1023" max="1023" width="13.5546875" style="6" customWidth="1"/>
    <col min="1024" max="1272" width="11.44140625" style="6"/>
    <col min="1273" max="1273" width="8" style="6" customWidth="1"/>
    <col min="1274" max="1274" width="52.44140625" style="6" customWidth="1"/>
    <col min="1275" max="1275" width="9.33203125" style="6" customWidth="1"/>
    <col min="1276" max="1276" width="7.109375" style="6" customWidth="1"/>
    <col min="1277" max="1277" width="11.44140625" style="6" customWidth="1"/>
    <col min="1278" max="1278" width="12.44140625" style="6" customWidth="1"/>
    <col min="1279" max="1279" width="13.5546875" style="6" customWidth="1"/>
    <col min="1280" max="1528" width="11.44140625" style="6"/>
    <col min="1529" max="1529" width="8" style="6" customWidth="1"/>
    <col min="1530" max="1530" width="52.44140625" style="6" customWidth="1"/>
    <col min="1531" max="1531" width="9.33203125" style="6" customWidth="1"/>
    <col min="1532" max="1532" width="7.109375" style="6" customWidth="1"/>
    <col min="1533" max="1533" width="11.44140625" style="6" customWidth="1"/>
    <col min="1534" max="1534" width="12.44140625" style="6" customWidth="1"/>
    <col min="1535" max="1535" width="13.5546875" style="6" customWidth="1"/>
    <col min="1536" max="1784" width="11.44140625" style="6"/>
    <col min="1785" max="1785" width="8" style="6" customWidth="1"/>
    <col min="1786" max="1786" width="52.44140625" style="6" customWidth="1"/>
    <col min="1787" max="1787" width="9.33203125" style="6" customWidth="1"/>
    <col min="1788" max="1788" width="7.109375" style="6" customWidth="1"/>
    <col min="1789" max="1789" width="11.44140625" style="6" customWidth="1"/>
    <col min="1790" max="1790" width="12.44140625" style="6" customWidth="1"/>
    <col min="1791" max="1791" width="13.5546875" style="6" customWidth="1"/>
    <col min="1792" max="2040" width="11.44140625" style="6"/>
    <col min="2041" max="2041" width="8" style="6" customWidth="1"/>
    <col min="2042" max="2042" width="52.44140625" style="6" customWidth="1"/>
    <col min="2043" max="2043" width="9.33203125" style="6" customWidth="1"/>
    <col min="2044" max="2044" width="7.109375" style="6" customWidth="1"/>
    <col min="2045" max="2045" width="11.44140625" style="6" customWidth="1"/>
    <col min="2046" max="2046" width="12.44140625" style="6" customWidth="1"/>
    <col min="2047" max="2047" width="13.5546875" style="6" customWidth="1"/>
    <col min="2048" max="2296" width="11.44140625" style="6"/>
    <col min="2297" max="2297" width="8" style="6" customWidth="1"/>
    <col min="2298" max="2298" width="52.44140625" style="6" customWidth="1"/>
    <col min="2299" max="2299" width="9.33203125" style="6" customWidth="1"/>
    <col min="2300" max="2300" width="7.109375" style="6" customWidth="1"/>
    <col min="2301" max="2301" width="11.44140625" style="6" customWidth="1"/>
    <col min="2302" max="2302" width="12.44140625" style="6" customWidth="1"/>
    <col min="2303" max="2303" width="13.5546875" style="6" customWidth="1"/>
    <col min="2304" max="2552" width="11.44140625" style="6"/>
    <col min="2553" max="2553" width="8" style="6" customWidth="1"/>
    <col min="2554" max="2554" width="52.44140625" style="6" customWidth="1"/>
    <col min="2555" max="2555" width="9.33203125" style="6" customWidth="1"/>
    <col min="2556" max="2556" width="7.109375" style="6" customWidth="1"/>
    <col min="2557" max="2557" width="11.44140625" style="6" customWidth="1"/>
    <col min="2558" max="2558" width="12.44140625" style="6" customWidth="1"/>
    <col min="2559" max="2559" width="13.5546875" style="6" customWidth="1"/>
    <col min="2560" max="2808" width="11.44140625" style="6"/>
    <col min="2809" max="2809" width="8" style="6" customWidth="1"/>
    <col min="2810" max="2810" width="52.44140625" style="6" customWidth="1"/>
    <col min="2811" max="2811" width="9.33203125" style="6" customWidth="1"/>
    <col min="2812" max="2812" width="7.109375" style="6" customWidth="1"/>
    <col min="2813" max="2813" width="11.44140625" style="6" customWidth="1"/>
    <col min="2814" max="2814" width="12.44140625" style="6" customWidth="1"/>
    <col min="2815" max="2815" width="13.5546875" style="6" customWidth="1"/>
    <col min="2816" max="3064" width="11.44140625" style="6"/>
    <col min="3065" max="3065" width="8" style="6" customWidth="1"/>
    <col min="3066" max="3066" width="52.44140625" style="6" customWidth="1"/>
    <col min="3067" max="3067" width="9.33203125" style="6" customWidth="1"/>
    <col min="3068" max="3068" width="7.109375" style="6" customWidth="1"/>
    <col min="3069" max="3069" width="11.44140625" style="6" customWidth="1"/>
    <col min="3070" max="3070" width="12.44140625" style="6" customWidth="1"/>
    <col min="3071" max="3071" width="13.5546875" style="6" customWidth="1"/>
    <col min="3072" max="3320" width="11.44140625" style="6"/>
    <col min="3321" max="3321" width="8" style="6" customWidth="1"/>
    <col min="3322" max="3322" width="52.44140625" style="6" customWidth="1"/>
    <col min="3323" max="3323" width="9.33203125" style="6" customWidth="1"/>
    <col min="3324" max="3324" width="7.109375" style="6" customWidth="1"/>
    <col min="3325" max="3325" width="11.44140625" style="6" customWidth="1"/>
    <col min="3326" max="3326" width="12.44140625" style="6" customWidth="1"/>
    <col min="3327" max="3327" width="13.5546875" style="6" customWidth="1"/>
    <col min="3328" max="3576" width="11.44140625" style="6"/>
    <col min="3577" max="3577" width="8" style="6" customWidth="1"/>
    <col min="3578" max="3578" width="52.44140625" style="6" customWidth="1"/>
    <col min="3579" max="3579" width="9.33203125" style="6" customWidth="1"/>
    <col min="3580" max="3580" width="7.109375" style="6" customWidth="1"/>
    <col min="3581" max="3581" width="11.44140625" style="6" customWidth="1"/>
    <col min="3582" max="3582" width="12.44140625" style="6" customWidth="1"/>
    <col min="3583" max="3583" width="13.5546875" style="6" customWidth="1"/>
    <col min="3584" max="3832" width="11.44140625" style="6"/>
    <col min="3833" max="3833" width="8" style="6" customWidth="1"/>
    <col min="3834" max="3834" width="52.44140625" style="6" customWidth="1"/>
    <col min="3835" max="3835" width="9.33203125" style="6" customWidth="1"/>
    <col min="3836" max="3836" width="7.109375" style="6" customWidth="1"/>
    <col min="3837" max="3837" width="11.44140625" style="6" customWidth="1"/>
    <col min="3838" max="3838" width="12.44140625" style="6" customWidth="1"/>
    <col min="3839" max="3839" width="13.5546875" style="6" customWidth="1"/>
    <col min="3840" max="4088" width="11.44140625" style="6"/>
    <col min="4089" max="4089" width="8" style="6" customWidth="1"/>
    <col min="4090" max="4090" width="52.44140625" style="6" customWidth="1"/>
    <col min="4091" max="4091" width="9.33203125" style="6" customWidth="1"/>
    <col min="4092" max="4092" width="7.109375" style="6" customWidth="1"/>
    <col min="4093" max="4093" width="11.44140625" style="6" customWidth="1"/>
    <col min="4094" max="4094" width="12.44140625" style="6" customWidth="1"/>
    <col min="4095" max="4095" width="13.5546875" style="6" customWidth="1"/>
    <col min="4096" max="4344" width="11.44140625" style="6"/>
    <col min="4345" max="4345" width="8" style="6" customWidth="1"/>
    <col min="4346" max="4346" width="52.44140625" style="6" customWidth="1"/>
    <col min="4347" max="4347" width="9.33203125" style="6" customWidth="1"/>
    <col min="4348" max="4348" width="7.109375" style="6" customWidth="1"/>
    <col min="4349" max="4349" width="11.44140625" style="6" customWidth="1"/>
    <col min="4350" max="4350" width="12.44140625" style="6" customWidth="1"/>
    <col min="4351" max="4351" width="13.5546875" style="6" customWidth="1"/>
    <col min="4352" max="4600" width="11.44140625" style="6"/>
    <col min="4601" max="4601" width="8" style="6" customWidth="1"/>
    <col min="4602" max="4602" width="52.44140625" style="6" customWidth="1"/>
    <col min="4603" max="4603" width="9.33203125" style="6" customWidth="1"/>
    <col min="4604" max="4604" width="7.109375" style="6" customWidth="1"/>
    <col min="4605" max="4605" width="11.44140625" style="6" customWidth="1"/>
    <col min="4606" max="4606" width="12.44140625" style="6" customWidth="1"/>
    <col min="4607" max="4607" width="13.5546875" style="6" customWidth="1"/>
    <col min="4608" max="4856" width="11.44140625" style="6"/>
    <col min="4857" max="4857" width="8" style="6" customWidth="1"/>
    <col min="4858" max="4858" width="52.44140625" style="6" customWidth="1"/>
    <col min="4859" max="4859" width="9.33203125" style="6" customWidth="1"/>
    <col min="4860" max="4860" width="7.109375" style="6" customWidth="1"/>
    <col min="4861" max="4861" width="11.44140625" style="6" customWidth="1"/>
    <col min="4862" max="4862" width="12.44140625" style="6" customWidth="1"/>
    <col min="4863" max="4863" width="13.5546875" style="6" customWidth="1"/>
    <col min="4864" max="5112" width="11.44140625" style="6"/>
    <col min="5113" max="5113" width="8" style="6" customWidth="1"/>
    <col min="5114" max="5114" width="52.44140625" style="6" customWidth="1"/>
    <col min="5115" max="5115" width="9.33203125" style="6" customWidth="1"/>
    <col min="5116" max="5116" width="7.109375" style="6" customWidth="1"/>
    <col min="5117" max="5117" width="11.44140625" style="6" customWidth="1"/>
    <col min="5118" max="5118" width="12.44140625" style="6" customWidth="1"/>
    <col min="5119" max="5119" width="13.5546875" style="6" customWidth="1"/>
    <col min="5120" max="5368" width="11.44140625" style="6"/>
    <col min="5369" max="5369" width="8" style="6" customWidth="1"/>
    <col min="5370" max="5370" width="52.44140625" style="6" customWidth="1"/>
    <col min="5371" max="5371" width="9.33203125" style="6" customWidth="1"/>
    <col min="5372" max="5372" width="7.109375" style="6" customWidth="1"/>
    <col min="5373" max="5373" width="11.44140625" style="6" customWidth="1"/>
    <col min="5374" max="5374" width="12.44140625" style="6" customWidth="1"/>
    <col min="5375" max="5375" width="13.5546875" style="6" customWidth="1"/>
    <col min="5376" max="5624" width="11.44140625" style="6"/>
    <col min="5625" max="5625" width="8" style="6" customWidth="1"/>
    <col min="5626" max="5626" width="52.44140625" style="6" customWidth="1"/>
    <col min="5627" max="5627" width="9.33203125" style="6" customWidth="1"/>
    <col min="5628" max="5628" width="7.109375" style="6" customWidth="1"/>
    <col min="5629" max="5629" width="11.44140625" style="6" customWidth="1"/>
    <col min="5630" max="5630" width="12.44140625" style="6" customWidth="1"/>
    <col min="5631" max="5631" width="13.5546875" style="6" customWidth="1"/>
    <col min="5632" max="5880" width="11.44140625" style="6"/>
    <col min="5881" max="5881" width="8" style="6" customWidth="1"/>
    <col min="5882" max="5882" width="52.44140625" style="6" customWidth="1"/>
    <col min="5883" max="5883" width="9.33203125" style="6" customWidth="1"/>
    <col min="5884" max="5884" width="7.109375" style="6" customWidth="1"/>
    <col min="5885" max="5885" width="11.44140625" style="6" customWidth="1"/>
    <col min="5886" max="5886" width="12.44140625" style="6" customWidth="1"/>
    <col min="5887" max="5887" width="13.5546875" style="6" customWidth="1"/>
    <col min="5888" max="6136" width="11.44140625" style="6"/>
    <col min="6137" max="6137" width="8" style="6" customWidth="1"/>
    <col min="6138" max="6138" width="52.44140625" style="6" customWidth="1"/>
    <col min="6139" max="6139" width="9.33203125" style="6" customWidth="1"/>
    <col min="6140" max="6140" width="7.109375" style="6" customWidth="1"/>
    <col min="6141" max="6141" width="11.44140625" style="6" customWidth="1"/>
    <col min="6142" max="6142" width="12.44140625" style="6" customWidth="1"/>
    <col min="6143" max="6143" width="13.5546875" style="6" customWidth="1"/>
    <col min="6144" max="6392" width="11.44140625" style="6"/>
    <col min="6393" max="6393" width="8" style="6" customWidth="1"/>
    <col min="6394" max="6394" width="52.44140625" style="6" customWidth="1"/>
    <col min="6395" max="6395" width="9.33203125" style="6" customWidth="1"/>
    <col min="6396" max="6396" width="7.109375" style="6" customWidth="1"/>
    <col min="6397" max="6397" width="11.44140625" style="6" customWidth="1"/>
    <col min="6398" max="6398" width="12.44140625" style="6" customWidth="1"/>
    <col min="6399" max="6399" width="13.5546875" style="6" customWidth="1"/>
    <col min="6400" max="6648" width="11.44140625" style="6"/>
    <col min="6649" max="6649" width="8" style="6" customWidth="1"/>
    <col min="6650" max="6650" width="52.44140625" style="6" customWidth="1"/>
    <col min="6651" max="6651" width="9.33203125" style="6" customWidth="1"/>
    <col min="6652" max="6652" width="7.109375" style="6" customWidth="1"/>
    <col min="6653" max="6653" width="11.44140625" style="6" customWidth="1"/>
    <col min="6654" max="6654" width="12.44140625" style="6" customWidth="1"/>
    <col min="6655" max="6655" width="13.5546875" style="6" customWidth="1"/>
    <col min="6656" max="6904" width="11.44140625" style="6"/>
    <col min="6905" max="6905" width="8" style="6" customWidth="1"/>
    <col min="6906" max="6906" width="52.44140625" style="6" customWidth="1"/>
    <col min="6907" max="6907" width="9.33203125" style="6" customWidth="1"/>
    <col min="6908" max="6908" width="7.109375" style="6" customWidth="1"/>
    <col min="6909" max="6909" width="11.44140625" style="6" customWidth="1"/>
    <col min="6910" max="6910" width="12.44140625" style="6" customWidth="1"/>
    <col min="6911" max="6911" width="13.5546875" style="6" customWidth="1"/>
    <col min="6912" max="7160" width="11.44140625" style="6"/>
    <col min="7161" max="7161" width="8" style="6" customWidth="1"/>
    <col min="7162" max="7162" width="52.44140625" style="6" customWidth="1"/>
    <col min="7163" max="7163" width="9.33203125" style="6" customWidth="1"/>
    <col min="7164" max="7164" width="7.109375" style="6" customWidth="1"/>
    <col min="7165" max="7165" width="11.44140625" style="6" customWidth="1"/>
    <col min="7166" max="7166" width="12.44140625" style="6" customWidth="1"/>
    <col min="7167" max="7167" width="13.5546875" style="6" customWidth="1"/>
    <col min="7168" max="7416" width="11.44140625" style="6"/>
    <col min="7417" max="7417" width="8" style="6" customWidth="1"/>
    <col min="7418" max="7418" width="52.44140625" style="6" customWidth="1"/>
    <col min="7419" max="7419" width="9.33203125" style="6" customWidth="1"/>
    <col min="7420" max="7420" width="7.109375" style="6" customWidth="1"/>
    <col min="7421" max="7421" width="11.44140625" style="6" customWidth="1"/>
    <col min="7422" max="7422" width="12.44140625" style="6" customWidth="1"/>
    <col min="7423" max="7423" width="13.5546875" style="6" customWidth="1"/>
    <col min="7424" max="7672" width="11.44140625" style="6"/>
    <col min="7673" max="7673" width="8" style="6" customWidth="1"/>
    <col min="7674" max="7674" width="52.44140625" style="6" customWidth="1"/>
    <col min="7675" max="7675" width="9.33203125" style="6" customWidth="1"/>
    <col min="7676" max="7676" width="7.109375" style="6" customWidth="1"/>
    <col min="7677" max="7677" width="11.44140625" style="6" customWidth="1"/>
    <col min="7678" max="7678" width="12.44140625" style="6" customWidth="1"/>
    <col min="7679" max="7679" width="13.5546875" style="6" customWidth="1"/>
    <col min="7680" max="7928" width="11.44140625" style="6"/>
    <col min="7929" max="7929" width="8" style="6" customWidth="1"/>
    <col min="7930" max="7930" width="52.44140625" style="6" customWidth="1"/>
    <col min="7931" max="7931" width="9.33203125" style="6" customWidth="1"/>
    <col min="7932" max="7932" width="7.109375" style="6" customWidth="1"/>
    <col min="7933" max="7933" width="11.44140625" style="6" customWidth="1"/>
    <col min="7934" max="7934" width="12.44140625" style="6" customWidth="1"/>
    <col min="7935" max="7935" width="13.5546875" style="6" customWidth="1"/>
    <col min="7936" max="8184" width="11.44140625" style="6"/>
    <col min="8185" max="8185" width="8" style="6" customWidth="1"/>
    <col min="8186" max="8186" width="52.44140625" style="6" customWidth="1"/>
    <col min="8187" max="8187" width="9.33203125" style="6" customWidth="1"/>
    <col min="8188" max="8188" width="7.109375" style="6" customWidth="1"/>
    <col min="8189" max="8189" width="11.44140625" style="6" customWidth="1"/>
    <col min="8190" max="8190" width="12.44140625" style="6" customWidth="1"/>
    <col min="8191" max="8191" width="13.5546875" style="6" customWidth="1"/>
    <col min="8192" max="8440" width="11.44140625" style="6"/>
    <col min="8441" max="8441" width="8" style="6" customWidth="1"/>
    <col min="8442" max="8442" width="52.44140625" style="6" customWidth="1"/>
    <col min="8443" max="8443" width="9.33203125" style="6" customWidth="1"/>
    <col min="8444" max="8444" width="7.109375" style="6" customWidth="1"/>
    <col min="8445" max="8445" width="11.44140625" style="6" customWidth="1"/>
    <col min="8446" max="8446" width="12.44140625" style="6" customWidth="1"/>
    <col min="8447" max="8447" width="13.5546875" style="6" customWidth="1"/>
    <col min="8448" max="8696" width="11.44140625" style="6"/>
    <col min="8697" max="8697" width="8" style="6" customWidth="1"/>
    <col min="8698" max="8698" width="52.44140625" style="6" customWidth="1"/>
    <col min="8699" max="8699" width="9.33203125" style="6" customWidth="1"/>
    <col min="8700" max="8700" width="7.109375" style="6" customWidth="1"/>
    <col min="8701" max="8701" width="11.44140625" style="6" customWidth="1"/>
    <col min="8702" max="8702" width="12.44140625" style="6" customWidth="1"/>
    <col min="8703" max="8703" width="13.5546875" style="6" customWidth="1"/>
    <col min="8704" max="8952" width="11.44140625" style="6"/>
    <col min="8953" max="8953" width="8" style="6" customWidth="1"/>
    <col min="8954" max="8954" width="52.44140625" style="6" customWidth="1"/>
    <col min="8955" max="8955" width="9.33203125" style="6" customWidth="1"/>
    <col min="8956" max="8956" width="7.109375" style="6" customWidth="1"/>
    <col min="8957" max="8957" width="11.44140625" style="6" customWidth="1"/>
    <col min="8958" max="8958" width="12.44140625" style="6" customWidth="1"/>
    <col min="8959" max="8959" width="13.5546875" style="6" customWidth="1"/>
    <col min="8960" max="9208" width="11.44140625" style="6"/>
    <col min="9209" max="9209" width="8" style="6" customWidth="1"/>
    <col min="9210" max="9210" width="52.44140625" style="6" customWidth="1"/>
    <col min="9211" max="9211" width="9.33203125" style="6" customWidth="1"/>
    <col min="9212" max="9212" width="7.109375" style="6" customWidth="1"/>
    <col min="9213" max="9213" width="11.44140625" style="6" customWidth="1"/>
    <col min="9214" max="9214" width="12.44140625" style="6" customWidth="1"/>
    <col min="9215" max="9215" width="13.5546875" style="6" customWidth="1"/>
    <col min="9216" max="9464" width="11.44140625" style="6"/>
    <col min="9465" max="9465" width="8" style="6" customWidth="1"/>
    <col min="9466" max="9466" width="52.44140625" style="6" customWidth="1"/>
    <col min="9467" max="9467" width="9.33203125" style="6" customWidth="1"/>
    <col min="9468" max="9468" width="7.109375" style="6" customWidth="1"/>
    <col min="9469" max="9469" width="11.44140625" style="6" customWidth="1"/>
    <col min="9470" max="9470" width="12.44140625" style="6" customWidth="1"/>
    <col min="9471" max="9471" width="13.5546875" style="6" customWidth="1"/>
    <col min="9472" max="9720" width="11.44140625" style="6"/>
    <col min="9721" max="9721" width="8" style="6" customWidth="1"/>
    <col min="9722" max="9722" width="52.44140625" style="6" customWidth="1"/>
    <col min="9723" max="9723" width="9.33203125" style="6" customWidth="1"/>
    <col min="9724" max="9724" width="7.109375" style="6" customWidth="1"/>
    <col min="9725" max="9725" width="11.44140625" style="6" customWidth="1"/>
    <col min="9726" max="9726" width="12.44140625" style="6" customWidth="1"/>
    <col min="9727" max="9727" width="13.5546875" style="6" customWidth="1"/>
    <col min="9728" max="9976" width="11.44140625" style="6"/>
    <col min="9977" max="9977" width="8" style="6" customWidth="1"/>
    <col min="9978" max="9978" width="52.44140625" style="6" customWidth="1"/>
    <col min="9979" max="9979" width="9.33203125" style="6" customWidth="1"/>
    <col min="9980" max="9980" width="7.109375" style="6" customWidth="1"/>
    <col min="9981" max="9981" width="11.44140625" style="6" customWidth="1"/>
    <col min="9982" max="9982" width="12.44140625" style="6" customWidth="1"/>
    <col min="9983" max="9983" width="13.5546875" style="6" customWidth="1"/>
    <col min="9984" max="10232" width="11.44140625" style="6"/>
    <col min="10233" max="10233" width="8" style="6" customWidth="1"/>
    <col min="10234" max="10234" width="52.44140625" style="6" customWidth="1"/>
    <col min="10235" max="10235" width="9.33203125" style="6" customWidth="1"/>
    <col min="10236" max="10236" width="7.109375" style="6" customWidth="1"/>
    <col min="10237" max="10237" width="11.44140625" style="6" customWidth="1"/>
    <col min="10238" max="10238" width="12.44140625" style="6" customWidth="1"/>
    <col min="10239" max="10239" width="13.5546875" style="6" customWidth="1"/>
    <col min="10240" max="10488" width="11.44140625" style="6"/>
    <col min="10489" max="10489" width="8" style="6" customWidth="1"/>
    <col min="10490" max="10490" width="52.44140625" style="6" customWidth="1"/>
    <col min="10491" max="10491" width="9.33203125" style="6" customWidth="1"/>
    <col min="10492" max="10492" width="7.109375" style="6" customWidth="1"/>
    <col min="10493" max="10493" width="11.44140625" style="6" customWidth="1"/>
    <col min="10494" max="10494" width="12.44140625" style="6" customWidth="1"/>
    <col min="10495" max="10495" width="13.5546875" style="6" customWidth="1"/>
    <col min="10496" max="10744" width="11.44140625" style="6"/>
    <col min="10745" max="10745" width="8" style="6" customWidth="1"/>
    <col min="10746" max="10746" width="52.44140625" style="6" customWidth="1"/>
    <col min="10747" max="10747" width="9.33203125" style="6" customWidth="1"/>
    <col min="10748" max="10748" width="7.109375" style="6" customWidth="1"/>
    <col min="10749" max="10749" width="11.44140625" style="6" customWidth="1"/>
    <col min="10750" max="10750" width="12.44140625" style="6" customWidth="1"/>
    <col min="10751" max="10751" width="13.5546875" style="6" customWidth="1"/>
    <col min="10752" max="11000" width="11.44140625" style="6"/>
    <col min="11001" max="11001" width="8" style="6" customWidth="1"/>
    <col min="11002" max="11002" width="52.44140625" style="6" customWidth="1"/>
    <col min="11003" max="11003" width="9.33203125" style="6" customWidth="1"/>
    <col min="11004" max="11004" width="7.109375" style="6" customWidth="1"/>
    <col min="11005" max="11005" width="11.44140625" style="6" customWidth="1"/>
    <col min="11006" max="11006" width="12.44140625" style="6" customWidth="1"/>
    <col min="11007" max="11007" width="13.5546875" style="6" customWidth="1"/>
    <col min="11008" max="11256" width="11.44140625" style="6"/>
    <col min="11257" max="11257" width="8" style="6" customWidth="1"/>
    <col min="11258" max="11258" width="52.44140625" style="6" customWidth="1"/>
    <col min="11259" max="11259" width="9.33203125" style="6" customWidth="1"/>
    <col min="11260" max="11260" width="7.109375" style="6" customWidth="1"/>
    <col min="11261" max="11261" width="11.44140625" style="6" customWidth="1"/>
    <col min="11262" max="11262" width="12.44140625" style="6" customWidth="1"/>
    <col min="11263" max="11263" width="13.5546875" style="6" customWidth="1"/>
    <col min="11264" max="11512" width="11.44140625" style="6"/>
    <col min="11513" max="11513" width="8" style="6" customWidth="1"/>
    <col min="11514" max="11514" width="52.44140625" style="6" customWidth="1"/>
    <col min="11515" max="11515" width="9.33203125" style="6" customWidth="1"/>
    <col min="11516" max="11516" width="7.109375" style="6" customWidth="1"/>
    <col min="11517" max="11517" width="11.44140625" style="6" customWidth="1"/>
    <col min="11518" max="11518" width="12.44140625" style="6" customWidth="1"/>
    <col min="11519" max="11519" width="13.5546875" style="6" customWidth="1"/>
    <col min="11520" max="11768" width="11.44140625" style="6"/>
    <col min="11769" max="11769" width="8" style="6" customWidth="1"/>
    <col min="11770" max="11770" width="52.44140625" style="6" customWidth="1"/>
    <col min="11771" max="11771" width="9.33203125" style="6" customWidth="1"/>
    <col min="11772" max="11772" width="7.109375" style="6" customWidth="1"/>
    <col min="11773" max="11773" width="11.44140625" style="6" customWidth="1"/>
    <col min="11774" max="11774" width="12.44140625" style="6" customWidth="1"/>
    <col min="11775" max="11775" width="13.5546875" style="6" customWidth="1"/>
    <col min="11776" max="12024" width="11.44140625" style="6"/>
    <col min="12025" max="12025" width="8" style="6" customWidth="1"/>
    <col min="12026" max="12026" width="52.44140625" style="6" customWidth="1"/>
    <col min="12027" max="12027" width="9.33203125" style="6" customWidth="1"/>
    <col min="12028" max="12028" width="7.109375" style="6" customWidth="1"/>
    <col min="12029" max="12029" width="11.44140625" style="6" customWidth="1"/>
    <col min="12030" max="12030" width="12.44140625" style="6" customWidth="1"/>
    <col min="12031" max="12031" width="13.5546875" style="6" customWidth="1"/>
    <col min="12032" max="12280" width="11.44140625" style="6"/>
    <col min="12281" max="12281" width="8" style="6" customWidth="1"/>
    <col min="12282" max="12282" width="52.44140625" style="6" customWidth="1"/>
    <col min="12283" max="12283" width="9.33203125" style="6" customWidth="1"/>
    <col min="12284" max="12284" width="7.109375" style="6" customWidth="1"/>
    <col min="12285" max="12285" width="11.44140625" style="6" customWidth="1"/>
    <col min="12286" max="12286" width="12.44140625" style="6" customWidth="1"/>
    <col min="12287" max="12287" width="13.5546875" style="6" customWidth="1"/>
    <col min="12288" max="12536" width="11.44140625" style="6"/>
    <col min="12537" max="12537" width="8" style="6" customWidth="1"/>
    <col min="12538" max="12538" width="52.44140625" style="6" customWidth="1"/>
    <col min="12539" max="12539" width="9.33203125" style="6" customWidth="1"/>
    <col min="12540" max="12540" width="7.109375" style="6" customWidth="1"/>
    <col min="12541" max="12541" width="11.44140625" style="6" customWidth="1"/>
    <col min="12542" max="12542" width="12.44140625" style="6" customWidth="1"/>
    <col min="12543" max="12543" width="13.5546875" style="6" customWidth="1"/>
    <col min="12544" max="12792" width="11.44140625" style="6"/>
    <col min="12793" max="12793" width="8" style="6" customWidth="1"/>
    <col min="12794" max="12794" width="52.44140625" style="6" customWidth="1"/>
    <col min="12795" max="12795" width="9.33203125" style="6" customWidth="1"/>
    <col min="12796" max="12796" width="7.109375" style="6" customWidth="1"/>
    <col min="12797" max="12797" width="11.44140625" style="6" customWidth="1"/>
    <col min="12798" max="12798" width="12.44140625" style="6" customWidth="1"/>
    <col min="12799" max="12799" width="13.5546875" style="6" customWidth="1"/>
    <col min="12800" max="13048" width="11.44140625" style="6"/>
    <col min="13049" max="13049" width="8" style="6" customWidth="1"/>
    <col min="13050" max="13050" width="52.44140625" style="6" customWidth="1"/>
    <col min="13051" max="13051" width="9.33203125" style="6" customWidth="1"/>
    <col min="13052" max="13052" width="7.109375" style="6" customWidth="1"/>
    <col min="13053" max="13053" width="11.44140625" style="6" customWidth="1"/>
    <col min="13054" max="13054" width="12.44140625" style="6" customWidth="1"/>
    <col min="13055" max="13055" width="13.5546875" style="6" customWidth="1"/>
    <col min="13056" max="13304" width="11.44140625" style="6"/>
    <col min="13305" max="13305" width="8" style="6" customWidth="1"/>
    <col min="13306" max="13306" width="52.44140625" style="6" customWidth="1"/>
    <col min="13307" max="13307" width="9.33203125" style="6" customWidth="1"/>
    <col min="13308" max="13308" width="7.109375" style="6" customWidth="1"/>
    <col min="13309" max="13309" width="11.44140625" style="6" customWidth="1"/>
    <col min="13310" max="13310" width="12.44140625" style="6" customWidth="1"/>
    <col min="13311" max="13311" width="13.5546875" style="6" customWidth="1"/>
    <col min="13312" max="13560" width="11.44140625" style="6"/>
    <col min="13561" max="13561" width="8" style="6" customWidth="1"/>
    <col min="13562" max="13562" width="52.44140625" style="6" customWidth="1"/>
    <col min="13563" max="13563" width="9.33203125" style="6" customWidth="1"/>
    <col min="13564" max="13564" width="7.109375" style="6" customWidth="1"/>
    <col min="13565" max="13565" width="11.44140625" style="6" customWidth="1"/>
    <col min="13566" max="13566" width="12.44140625" style="6" customWidth="1"/>
    <col min="13567" max="13567" width="13.5546875" style="6" customWidth="1"/>
    <col min="13568" max="13816" width="11.44140625" style="6"/>
    <col min="13817" max="13817" width="8" style="6" customWidth="1"/>
    <col min="13818" max="13818" width="52.44140625" style="6" customWidth="1"/>
    <col min="13819" max="13819" width="9.33203125" style="6" customWidth="1"/>
    <col min="13820" max="13820" width="7.109375" style="6" customWidth="1"/>
    <col min="13821" max="13821" width="11.44140625" style="6" customWidth="1"/>
    <col min="13822" max="13822" width="12.44140625" style="6" customWidth="1"/>
    <col min="13823" max="13823" width="13.5546875" style="6" customWidth="1"/>
    <col min="13824" max="14072" width="11.44140625" style="6"/>
    <col min="14073" max="14073" width="8" style="6" customWidth="1"/>
    <col min="14074" max="14074" width="52.44140625" style="6" customWidth="1"/>
    <col min="14075" max="14075" width="9.33203125" style="6" customWidth="1"/>
    <col min="14076" max="14076" width="7.109375" style="6" customWidth="1"/>
    <col min="14077" max="14077" width="11.44140625" style="6" customWidth="1"/>
    <col min="14078" max="14078" width="12.44140625" style="6" customWidth="1"/>
    <col min="14079" max="14079" width="13.5546875" style="6" customWidth="1"/>
    <col min="14080" max="14328" width="11.44140625" style="6"/>
    <col min="14329" max="14329" width="8" style="6" customWidth="1"/>
    <col min="14330" max="14330" width="52.44140625" style="6" customWidth="1"/>
    <col min="14331" max="14331" width="9.33203125" style="6" customWidth="1"/>
    <col min="14332" max="14332" width="7.109375" style="6" customWidth="1"/>
    <col min="14333" max="14333" width="11.44140625" style="6" customWidth="1"/>
    <col min="14334" max="14334" width="12.44140625" style="6" customWidth="1"/>
    <col min="14335" max="14335" width="13.5546875" style="6" customWidth="1"/>
    <col min="14336" max="14584" width="11.44140625" style="6"/>
    <col min="14585" max="14585" width="8" style="6" customWidth="1"/>
    <col min="14586" max="14586" width="52.44140625" style="6" customWidth="1"/>
    <col min="14587" max="14587" width="9.33203125" style="6" customWidth="1"/>
    <col min="14588" max="14588" width="7.109375" style="6" customWidth="1"/>
    <col min="14589" max="14589" width="11.44140625" style="6" customWidth="1"/>
    <col min="14590" max="14590" width="12.44140625" style="6" customWidth="1"/>
    <col min="14591" max="14591" width="13.5546875" style="6" customWidth="1"/>
    <col min="14592" max="14840" width="11.44140625" style="6"/>
    <col min="14841" max="14841" width="8" style="6" customWidth="1"/>
    <col min="14842" max="14842" width="52.44140625" style="6" customWidth="1"/>
    <col min="14843" max="14843" width="9.33203125" style="6" customWidth="1"/>
    <col min="14844" max="14844" width="7.109375" style="6" customWidth="1"/>
    <col min="14845" max="14845" width="11.44140625" style="6" customWidth="1"/>
    <col min="14846" max="14846" width="12.44140625" style="6" customWidth="1"/>
    <col min="14847" max="14847" width="13.5546875" style="6" customWidth="1"/>
    <col min="14848" max="15096" width="11.44140625" style="6"/>
    <col min="15097" max="15097" width="8" style="6" customWidth="1"/>
    <col min="15098" max="15098" width="52.44140625" style="6" customWidth="1"/>
    <col min="15099" max="15099" width="9.33203125" style="6" customWidth="1"/>
    <col min="15100" max="15100" width="7.109375" style="6" customWidth="1"/>
    <col min="15101" max="15101" width="11.44140625" style="6" customWidth="1"/>
    <col min="15102" max="15102" width="12.44140625" style="6" customWidth="1"/>
    <col min="15103" max="15103" width="13.5546875" style="6" customWidth="1"/>
    <col min="15104" max="15352" width="11.44140625" style="6"/>
    <col min="15353" max="15353" width="8" style="6" customWidth="1"/>
    <col min="15354" max="15354" width="52.44140625" style="6" customWidth="1"/>
    <col min="15355" max="15355" width="9.33203125" style="6" customWidth="1"/>
    <col min="15356" max="15356" width="7.109375" style="6" customWidth="1"/>
    <col min="15357" max="15357" width="11.44140625" style="6" customWidth="1"/>
    <col min="15358" max="15358" width="12.44140625" style="6" customWidth="1"/>
    <col min="15359" max="15359" width="13.5546875" style="6" customWidth="1"/>
    <col min="15360" max="15608" width="11.44140625" style="6"/>
    <col min="15609" max="15609" width="8" style="6" customWidth="1"/>
    <col min="15610" max="15610" width="52.44140625" style="6" customWidth="1"/>
    <col min="15611" max="15611" width="9.33203125" style="6" customWidth="1"/>
    <col min="15612" max="15612" width="7.109375" style="6" customWidth="1"/>
    <col min="15613" max="15613" width="11.44140625" style="6" customWidth="1"/>
    <col min="15614" max="15614" width="12.44140625" style="6" customWidth="1"/>
    <col min="15615" max="15615" width="13.5546875" style="6" customWidth="1"/>
    <col min="15616" max="15864" width="11.44140625" style="6"/>
    <col min="15865" max="15865" width="8" style="6" customWidth="1"/>
    <col min="15866" max="15866" width="52.44140625" style="6" customWidth="1"/>
    <col min="15867" max="15867" width="9.33203125" style="6" customWidth="1"/>
    <col min="15868" max="15868" width="7.109375" style="6" customWidth="1"/>
    <col min="15869" max="15869" width="11.44140625" style="6" customWidth="1"/>
    <col min="15870" max="15870" width="12.44140625" style="6" customWidth="1"/>
    <col min="15871" max="15871" width="13.5546875" style="6" customWidth="1"/>
    <col min="15872" max="16120" width="11.44140625" style="6"/>
    <col min="16121" max="16121" width="8" style="6" customWidth="1"/>
    <col min="16122" max="16122" width="52.44140625" style="6" customWidth="1"/>
    <col min="16123" max="16123" width="9.33203125" style="6" customWidth="1"/>
    <col min="16124" max="16124" width="7.109375" style="6" customWidth="1"/>
    <col min="16125" max="16125" width="11.44140625" style="6" customWidth="1"/>
    <col min="16126" max="16126" width="12.44140625" style="6" customWidth="1"/>
    <col min="16127" max="16127" width="13.5546875" style="6" customWidth="1"/>
    <col min="16128" max="16384" width="11.44140625" style="6"/>
  </cols>
  <sheetData>
    <row r="1" spans="1:29" x14ac:dyDescent="0.25">
      <c r="A1" s="92"/>
      <c r="B1" s="93"/>
      <c r="C1" s="94"/>
      <c r="D1" s="95"/>
      <c r="E1" s="96"/>
      <c r="F1" s="94"/>
    </row>
    <row r="2" spans="1:29" x14ac:dyDescent="0.25">
      <c r="A2" s="149" t="s">
        <v>23</v>
      </c>
      <c r="B2" s="149"/>
      <c r="C2" s="149"/>
      <c r="D2" s="149"/>
      <c r="E2" s="149"/>
      <c r="F2" s="149"/>
    </row>
    <row r="3" spans="1:29" x14ac:dyDescent="0.25">
      <c r="A3" s="150" t="s">
        <v>24</v>
      </c>
      <c r="B3" s="150"/>
      <c r="C3" s="150"/>
      <c r="D3" s="150"/>
      <c r="E3" s="150"/>
      <c r="F3" s="150"/>
    </row>
    <row r="4" spans="1:29" x14ac:dyDescent="0.25">
      <c r="A4" s="149" t="s">
        <v>21</v>
      </c>
      <c r="B4" s="149"/>
      <c r="C4" s="149"/>
      <c r="D4" s="149"/>
      <c r="E4" s="149"/>
      <c r="F4" s="149"/>
    </row>
    <row r="5" spans="1:29" x14ac:dyDescent="0.25">
      <c r="A5" s="150" t="s">
        <v>42</v>
      </c>
      <c r="B5" s="150"/>
      <c r="C5" s="150"/>
      <c r="D5" s="150"/>
      <c r="E5" s="150"/>
      <c r="F5" s="150"/>
    </row>
    <row r="6" spans="1:29" ht="14.4" customHeight="1" x14ac:dyDescent="0.25">
      <c r="A6" s="97" t="s">
        <v>57</v>
      </c>
      <c r="B6" s="97" t="s">
        <v>58</v>
      </c>
      <c r="C6" s="97"/>
      <c r="D6" s="151" t="s">
        <v>37</v>
      </c>
      <c r="E6" s="151"/>
      <c r="F6" s="98">
        <f>F53</f>
        <v>0</v>
      </c>
    </row>
    <row r="7" spans="1:29" ht="14.4" customHeight="1" x14ac:dyDescent="0.25">
      <c r="A7" s="99" t="s">
        <v>60</v>
      </c>
      <c r="B7" s="99" t="s">
        <v>59</v>
      </c>
      <c r="C7" s="99"/>
      <c r="D7" s="99"/>
      <c r="E7" s="99"/>
      <c r="F7" s="99"/>
    </row>
    <row r="8" spans="1:29" x14ac:dyDescent="0.25">
      <c r="A8" s="100" t="s">
        <v>61</v>
      </c>
      <c r="B8" s="101" t="s">
        <v>62</v>
      </c>
      <c r="C8" s="102"/>
      <c r="D8" s="103"/>
      <c r="E8" s="104"/>
      <c r="F8" s="102" t="s">
        <v>44</v>
      </c>
    </row>
    <row r="9" spans="1:29" s="7" customFormat="1" x14ac:dyDescent="0.25">
      <c r="A9" s="89" t="s">
        <v>9</v>
      </c>
      <c r="B9" s="90" t="s">
        <v>0</v>
      </c>
      <c r="C9" s="90" t="s">
        <v>2</v>
      </c>
      <c r="D9" s="90" t="s">
        <v>1</v>
      </c>
      <c r="E9" s="90" t="s">
        <v>10</v>
      </c>
      <c r="F9" s="91" t="s">
        <v>11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7" customFormat="1" x14ac:dyDescent="0.25">
      <c r="A10" s="10"/>
      <c r="B10" s="11"/>
      <c r="C10" s="12"/>
      <c r="D10" s="12"/>
      <c r="E10" s="13"/>
      <c r="F10" s="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7" customFormat="1" x14ac:dyDescent="0.25">
      <c r="A11" s="48">
        <v>1</v>
      </c>
      <c r="B11" s="15" t="s">
        <v>22</v>
      </c>
      <c r="C11" s="15"/>
      <c r="D11" s="15"/>
      <c r="E11" s="15"/>
      <c r="F11" s="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7" customFormat="1" x14ac:dyDescent="0.25">
      <c r="A12" s="88">
        <f>A11+0.01</f>
        <v>1.01</v>
      </c>
      <c r="B12" s="17" t="s">
        <v>36</v>
      </c>
      <c r="C12" s="18">
        <v>1</v>
      </c>
      <c r="D12" s="19" t="s">
        <v>16</v>
      </c>
      <c r="E12" s="20"/>
      <c r="F12" s="131">
        <f>C12*E12</f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7" customFormat="1" x14ac:dyDescent="0.25">
      <c r="A13" s="88">
        <f t="shared" ref="A13:A16" si="0">A12+0.01</f>
        <v>1.02</v>
      </c>
      <c r="B13" s="17" t="s">
        <v>56</v>
      </c>
      <c r="C13" s="18">
        <v>1</v>
      </c>
      <c r="D13" s="19" t="s">
        <v>16</v>
      </c>
      <c r="E13" s="20"/>
      <c r="F13" s="131">
        <f t="shared" ref="F13:F16" si="1">C13*E13</f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7" customFormat="1" x14ac:dyDescent="0.25">
      <c r="A14" s="88">
        <f t="shared" si="0"/>
        <v>1.03</v>
      </c>
      <c r="B14" s="21" t="s">
        <v>39</v>
      </c>
      <c r="C14" s="22">
        <v>1</v>
      </c>
      <c r="D14" s="19" t="s">
        <v>16</v>
      </c>
      <c r="E14" s="20"/>
      <c r="F14" s="131">
        <f t="shared" si="1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7" customFormat="1" x14ac:dyDescent="0.25">
      <c r="A15" s="88">
        <f t="shared" si="0"/>
        <v>1.04</v>
      </c>
      <c r="B15" s="24" t="s">
        <v>26</v>
      </c>
      <c r="C15" s="25">
        <v>1</v>
      </c>
      <c r="D15" s="25" t="s">
        <v>16</v>
      </c>
      <c r="E15" s="26"/>
      <c r="F15" s="131">
        <f t="shared" si="1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7" customFormat="1" x14ac:dyDescent="0.25">
      <c r="A16" s="88">
        <f t="shared" si="0"/>
        <v>1.05</v>
      </c>
      <c r="B16" s="24" t="s">
        <v>43</v>
      </c>
      <c r="C16" s="25">
        <v>2</v>
      </c>
      <c r="D16" s="25" t="s">
        <v>41</v>
      </c>
      <c r="E16" s="26"/>
      <c r="F16" s="131">
        <f t="shared" si="1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7" customFormat="1" x14ac:dyDescent="0.25">
      <c r="A17" s="28"/>
      <c r="B17" s="29" t="s">
        <v>31</v>
      </c>
      <c r="C17" s="29"/>
      <c r="D17" s="29"/>
      <c r="E17" s="29"/>
      <c r="F17" s="132">
        <f>SUM(F12:F16)</f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7" customFormat="1" x14ac:dyDescent="0.25">
      <c r="A18" s="30"/>
      <c r="B18" s="31"/>
      <c r="C18" s="32"/>
      <c r="D18" s="32"/>
      <c r="E18" s="33"/>
      <c r="F18" s="13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7" customFormat="1" ht="15.6" x14ac:dyDescent="0.3">
      <c r="A19" s="49">
        <v>2</v>
      </c>
      <c r="B19" s="50" t="s">
        <v>28</v>
      </c>
      <c r="C19" s="51"/>
      <c r="D19" s="52"/>
      <c r="E19" s="51"/>
      <c r="F19" s="13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7" customFormat="1" ht="15.6" x14ac:dyDescent="0.25">
      <c r="A20" s="53">
        <f>A19+0.01</f>
        <v>2.0099999999999998</v>
      </c>
      <c r="B20" s="54" t="s">
        <v>45</v>
      </c>
      <c r="C20" s="34">
        <f>C26*1.45*0.15</f>
        <v>184.875</v>
      </c>
      <c r="D20" s="55" t="s">
        <v>15</v>
      </c>
      <c r="E20" s="56"/>
      <c r="F20" s="135">
        <f t="shared" ref="F20:F22" si="2">E20*C20</f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7" customFormat="1" ht="15.6" x14ac:dyDescent="0.25">
      <c r="A21" s="53">
        <f t="shared" ref="A21:A22" si="3">A20+0.01</f>
        <v>2.0199999999999996</v>
      </c>
      <c r="B21" s="54" t="s">
        <v>46</v>
      </c>
      <c r="C21" s="34">
        <f>C20*1.21</f>
        <v>223.69874999999999</v>
      </c>
      <c r="D21" s="55" t="s">
        <v>15</v>
      </c>
      <c r="E21" s="57"/>
      <c r="F21" s="135">
        <f t="shared" si="2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7" customFormat="1" ht="31.2" x14ac:dyDescent="0.25">
      <c r="A22" s="53">
        <f t="shared" si="3"/>
        <v>2.0299999999999994</v>
      </c>
      <c r="B22" s="58" t="s">
        <v>47</v>
      </c>
      <c r="C22" s="34">
        <f>1*C26*0.1221</f>
        <v>103.785</v>
      </c>
      <c r="D22" s="55" t="s">
        <v>15</v>
      </c>
      <c r="E22" s="57"/>
      <c r="F22" s="135">
        <f t="shared" si="2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7" customFormat="1" ht="15.6" x14ac:dyDescent="0.3">
      <c r="A23" s="59"/>
      <c r="B23" s="60" t="s">
        <v>32</v>
      </c>
      <c r="C23" s="60"/>
      <c r="D23" s="60"/>
      <c r="E23" s="61"/>
      <c r="F23" s="136">
        <f>SUM(F20:F22)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7" customFormat="1" ht="15.6" x14ac:dyDescent="0.3">
      <c r="A24" s="62"/>
      <c r="B24" s="63"/>
      <c r="C24" s="64"/>
      <c r="D24" s="65"/>
      <c r="E24" s="66"/>
      <c r="F24" s="13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7" customFormat="1" ht="15.6" x14ac:dyDescent="0.3">
      <c r="A25" s="49">
        <v>3</v>
      </c>
      <c r="B25" s="50" t="s">
        <v>48</v>
      </c>
      <c r="C25" s="51"/>
      <c r="D25" s="52"/>
      <c r="E25" s="67"/>
      <c r="F25" s="13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7" customFormat="1" ht="31.2" x14ac:dyDescent="0.25">
      <c r="A26" s="53">
        <f>A25+0.01</f>
        <v>3.01</v>
      </c>
      <c r="B26" s="58" t="s">
        <v>49</v>
      </c>
      <c r="C26" s="68">
        <v>850</v>
      </c>
      <c r="D26" s="69" t="s">
        <v>8</v>
      </c>
      <c r="E26" s="56"/>
      <c r="F26" s="135">
        <f>E26*C26</f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7" customFormat="1" ht="31.2" x14ac:dyDescent="0.25">
      <c r="A27" s="53">
        <f t="shared" ref="A27:A28" si="4">A26+0.01</f>
        <v>3.0199999999999996</v>
      </c>
      <c r="B27" s="58" t="s">
        <v>29</v>
      </c>
      <c r="C27" s="68">
        <f>C26*1</f>
        <v>850</v>
      </c>
      <c r="D27" s="69" t="s">
        <v>50</v>
      </c>
      <c r="E27" s="56"/>
      <c r="F27" s="135">
        <f t="shared" ref="F27:F28" si="5">E27*C27</f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7" customFormat="1" ht="15.6" x14ac:dyDescent="0.25">
      <c r="A28" s="53">
        <f t="shared" si="4"/>
        <v>3.0299999999999994</v>
      </c>
      <c r="B28" s="58" t="s">
        <v>51</v>
      </c>
      <c r="C28" s="34">
        <f>C26*0.048678</f>
        <v>41.376300000000001</v>
      </c>
      <c r="D28" s="69" t="s">
        <v>15</v>
      </c>
      <c r="E28" s="70"/>
      <c r="F28" s="135">
        <f t="shared" si="5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7" customFormat="1" ht="15.6" x14ac:dyDescent="0.3">
      <c r="A29" s="59"/>
      <c r="B29" s="60" t="s">
        <v>33</v>
      </c>
      <c r="C29" s="60"/>
      <c r="D29" s="60"/>
      <c r="E29" s="61"/>
      <c r="F29" s="136">
        <f>SUM(F26:F28)</f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7" customFormat="1" x14ac:dyDescent="0.25">
      <c r="A30" s="35"/>
      <c r="B30" s="36"/>
      <c r="C30" s="37"/>
      <c r="D30" s="38"/>
      <c r="E30" s="39"/>
      <c r="F30" s="13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7" customFormat="1" x14ac:dyDescent="0.25">
      <c r="A31" s="48">
        <v>4</v>
      </c>
      <c r="B31" s="15" t="s">
        <v>27</v>
      </c>
      <c r="C31" s="15">
        <v>1</v>
      </c>
      <c r="D31" s="15" t="s">
        <v>16</v>
      </c>
      <c r="E31" s="40"/>
      <c r="F31" s="139">
        <f t="shared" ref="F31" si="6">C31*E31</f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8"/>
      <c r="B32" s="29" t="s">
        <v>34</v>
      </c>
      <c r="C32" s="29"/>
      <c r="D32" s="29"/>
      <c r="E32" s="29"/>
      <c r="F32" s="132">
        <f>SUM(F31)</f>
        <v>0</v>
      </c>
    </row>
    <row r="33" spans="1:6" x14ac:dyDescent="0.25">
      <c r="A33" s="124"/>
      <c r="B33" s="125"/>
      <c r="C33" s="125"/>
      <c r="D33" s="125"/>
      <c r="E33" s="125"/>
      <c r="F33" s="140"/>
    </row>
    <row r="34" spans="1:6" x14ac:dyDescent="0.25">
      <c r="A34" s="152" t="s">
        <v>12</v>
      </c>
      <c r="B34" s="153"/>
      <c r="C34" s="153"/>
      <c r="D34" s="153"/>
      <c r="E34" s="153"/>
      <c r="F34" s="141">
        <f>F32+F29+F23+F17</f>
        <v>0</v>
      </c>
    </row>
    <row r="35" spans="1:6" x14ac:dyDescent="0.25">
      <c r="A35" s="126"/>
      <c r="B35" s="127"/>
      <c r="C35" s="128"/>
      <c r="D35" s="129"/>
      <c r="E35" s="130"/>
      <c r="F35" s="142"/>
    </row>
    <row r="36" spans="1:6" x14ac:dyDescent="0.25">
      <c r="A36" s="152" t="s">
        <v>12</v>
      </c>
      <c r="B36" s="153"/>
      <c r="C36" s="153"/>
      <c r="D36" s="153"/>
      <c r="E36" s="153"/>
      <c r="F36" s="141">
        <f>F34</f>
        <v>0</v>
      </c>
    </row>
    <row r="37" spans="1:6" x14ac:dyDescent="0.25">
      <c r="A37" s="23"/>
      <c r="B37" s="41"/>
      <c r="C37" s="25"/>
      <c r="D37" s="42"/>
      <c r="E37" s="26"/>
      <c r="F37" s="27"/>
    </row>
    <row r="38" spans="1:6" x14ac:dyDescent="0.25">
      <c r="A38" s="23"/>
      <c r="B38" s="43" t="s">
        <v>20</v>
      </c>
      <c r="C38" s="44">
        <v>0.05</v>
      </c>
      <c r="D38" s="45"/>
      <c r="E38" s="26"/>
      <c r="F38" s="143">
        <f>F36*C38</f>
        <v>0</v>
      </c>
    </row>
    <row r="39" spans="1:6" x14ac:dyDescent="0.25">
      <c r="A39" s="23"/>
      <c r="B39" s="41"/>
      <c r="C39" s="25"/>
      <c r="D39" s="42"/>
      <c r="E39" s="26"/>
      <c r="F39" s="144"/>
    </row>
    <row r="40" spans="1:6" x14ac:dyDescent="0.25">
      <c r="A40" s="23"/>
      <c r="B40" s="46" t="s">
        <v>3</v>
      </c>
      <c r="C40" s="25"/>
      <c r="D40" s="42"/>
      <c r="E40" s="26"/>
      <c r="F40" s="143"/>
    </row>
    <row r="41" spans="1:6" x14ac:dyDescent="0.25">
      <c r="A41" s="23"/>
      <c r="B41" s="41" t="s">
        <v>4</v>
      </c>
      <c r="C41" s="47">
        <v>0.1</v>
      </c>
      <c r="D41" s="42"/>
      <c r="E41" s="26"/>
      <c r="F41" s="144">
        <f>C41*F36</f>
        <v>0</v>
      </c>
    </row>
    <row r="42" spans="1:6" x14ac:dyDescent="0.25">
      <c r="A42" s="23"/>
      <c r="B42" s="41" t="s">
        <v>5</v>
      </c>
      <c r="C42" s="44">
        <v>0.03</v>
      </c>
      <c r="D42" s="42"/>
      <c r="E42" s="26"/>
      <c r="F42" s="144">
        <f>C42*F36</f>
        <v>0</v>
      </c>
    </row>
    <row r="43" spans="1:6" x14ac:dyDescent="0.25">
      <c r="A43" s="23"/>
      <c r="B43" s="41" t="s">
        <v>18</v>
      </c>
      <c r="C43" s="44">
        <v>0.04</v>
      </c>
      <c r="D43" s="45"/>
      <c r="E43" s="26"/>
      <c r="F43" s="144">
        <f>C43*F36</f>
        <v>0</v>
      </c>
    </row>
    <row r="44" spans="1:6" x14ac:dyDescent="0.25">
      <c r="A44" s="23"/>
      <c r="B44" s="41" t="s">
        <v>17</v>
      </c>
      <c r="C44" s="44">
        <v>0.01</v>
      </c>
      <c r="D44" s="45"/>
      <c r="E44" s="26"/>
      <c r="F44" s="144">
        <f>C44*F36</f>
        <v>0</v>
      </c>
    </row>
    <row r="45" spans="1:6" x14ac:dyDescent="0.25">
      <c r="A45" s="23"/>
      <c r="B45" s="41" t="s">
        <v>6</v>
      </c>
      <c r="C45" s="44">
        <v>0.01</v>
      </c>
      <c r="D45" s="45"/>
      <c r="E45" s="26"/>
      <c r="F45" s="144">
        <f>C45*F36</f>
        <v>0</v>
      </c>
    </row>
    <row r="46" spans="1:6" x14ac:dyDescent="0.25">
      <c r="A46" s="23"/>
      <c r="B46" s="41" t="s">
        <v>35</v>
      </c>
      <c r="C46" s="44">
        <v>1E-3</v>
      </c>
      <c r="D46" s="45"/>
      <c r="E46" s="26"/>
      <c r="F46" s="144">
        <f>C46*F36</f>
        <v>0</v>
      </c>
    </row>
    <row r="47" spans="1:6" x14ac:dyDescent="0.25">
      <c r="A47" s="23"/>
      <c r="B47" s="41" t="s">
        <v>19</v>
      </c>
      <c r="C47" s="44">
        <v>0.05</v>
      </c>
      <c r="D47" s="45"/>
      <c r="E47" s="26"/>
      <c r="F47" s="144">
        <f>C47*F36</f>
        <v>0</v>
      </c>
    </row>
    <row r="48" spans="1:6" x14ac:dyDescent="0.25">
      <c r="A48" s="23"/>
      <c r="B48" s="41" t="s">
        <v>25</v>
      </c>
      <c r="C48" s="44">
        <v>0.18</v>
      </c>
      <c r="D48" s="45"/>
      <c r="E48" s="26"/>
      <c r="F48" s="144">
        <f>C48*F41</f>
        <v>0</v>
      </c>
    </row>
    <row r="49" spans="1:16" x14ac:dyDescent="0.25">
      <c r="A49" s="71"/>
      <c r="B49" s="72" t="s">
        <v>13</v>
      </c>
      <c r="C49" s="73"/>
      <c r="D49" s="74"/>
      <c r="E49" s="75"/>
      <c r="F49" s="145">
        <f>SUM(F41:F48)</f>
        <v>0</v>
      </c>
    </row>
    <row r="50" spans="1:16" x14ac:dyDescent="0.25">
      <c r="A50" s="23"/>
      <c r="B50" s="45"/>
      <c r="C50" s="44"/>
      <c r="D50" s="45"/>
      <c r="E50" s="26"/>
      <c r="F50" s="144"/>
    </row>
    <row r="51" spans="1:16" s="8" customFormat="1" ht="14.4" thickBot="1" x14ac:dyDescent="0.3">
      <c r="A51" s="71"/>
      <c r="B51" s="72" t="s">
        <v>7</v>
      </c>
      <c r="C51" s="73"/>
      <c r="D51" s="74"/>
      <c r="E51" s="75"/>
      <c r="F51" s="145">
        <f>F49+F38+F36</f>
        <v>0</v>
      </c>
      <c r="G51" s="6"/>
      <c r="H51" s="6"/>
      <c r="I51" s="6"/>
      <c r="J51" s="6"/>
    </row>
    <row r="52" spans="1:16" s="76" customFormat="1" ht="14.4" thickTop="1" x14ac:dyDescent="0.25">
      <c r="A52" s="77"/>
      <c r="B52" s="78"/>
      <c r="C52" s="79"/>
      <c r="D52" s="80"/>
      <c r="E52" s="81"/>
      <c r="F52" s="143"/>
      <c r="G52" s="6"/>
      <c r="H52" s="6"/>
      <c r="I52" s="6"/>
      <c r="J52" s="6"/>
    </row>
    <row r="53" spans="1:16" x14ac:dyDescent="0.25">
      <c r="A53" s="154" t="s">
        <v>14</v>
      </c>
      <c r="B53" s="155"/>
      <c r="C53" s="118"/>
      <c r="D53" s="119"/>
      <c r="E53" s="119"/>
      <c r="F53" s="146">
        <f>F51</f>
        <v>0</v>
      </c>
    </row>
    <row r="54" spans="1:16" x14ac:dyDescent="0.25">
      <c r="A54" s="120" t="s">
        <v>52</v>
      </c>
      <c r="B54" s="121" t="s">
        <v>40</v>
      </c>
      <c r="C54" s="122"/>
      <c r="D54" s="121"/>
      <c r="E54" s="120"/>
      <c r="F54" s="123"/>
    </row>
    <row r="55" spans="1:16" ht="14.4" thickBot="1" x14ac:dyDescent="0.3">
      <c r="A55" s="82" t="s">
        <v>30</v>
      </c>
      <c r="B55" s="83" t="s">
        <v>38</v>
      </c>
      <c r="C55" s="84"/>
      <c r="D55" s="83"/>
      <c r="E55" s="109"/>
      <c r="F55" s="109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4.4" thickTop="1" x14ac:dyDescent="0.25">
      <c r="A56" s="82"/>
      <c r="B56" s="83"/>
      <c r="C56" s="84"/>
      <c r="D56" s="83"/>
      <c r="E56" s="109"/>
      <c r="F56" s="10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4.4" customHeight="1" x14ac:dyDescent="0.25">
      <c r="A57" s="156" t="s">
        <v>53</v>
      </c>
      <c r="B57" s="156"/>
      <c r="C57" s="105" t="s">
        <v>54</v>
      </c>
      <c r="D57" s="105"/>
      <c r="E57" s="105"/>
      <c r="F57" s="105"/>
    </row>
    <row r="58" spans="1:16" x14ac:dyDescent="0.25">
      <c r="A58" s="106"/>
      <c r="B58" s="107"/>
      <c r="C58" s="108"/>
      <c r="D58" s="108"/>
      <c r="E58" s="108"/>
      <c r="F58" s="108"/>
    </row>
    <row r="59" spans="1:16" x14ac:dyDescent="0.25">
      <c r="A59" s="106"/>
      <c r="B59" s="107"/>
      <c r="C59" s="108"/>
      <c r="D59" s="108"/>
      <c r="E59" s="108"/>
      <c r="F59" s="108"/>
    </row>
    <row r="60" spans="1:16" x14ac:dyDescent="0.25">
      <c r="A60" s="85" t="s">
        <v>55</v>
      </c>
      <c r="B60" s="86"/>
      <c r="C60" s="109"/>
      <c r="D60" s="109"/>
      <c r="E60" s="109" t="s">
        <v>63</v>
      </c>
      <c r="F60" s="109"/>
    </row>
    <row r="61" spans="1:16" ht="15.75" customHeight="1" x14ac:dyDescent="0.25">
      <c r="A61" s="157"/>
      <c r="B61" s="157"/>
      <c r="C61" s="157"/>
      <c r="D61" s="158"/>
      <c r="E61" s="158"/>
      <c r="F61" s="158"/>
    </row>
    <row r="62" spans="1:16" x14ac:dyDescent="0.25">
      <c r="A62" s="147"/>
      <c r="B62" s="147"/>
      <c r="C62" s="147"/>
      <c r="D62" s="148"/>
      <c r="E62" s="148"/>
      <c r="F62" s="148"/>
    </row>
    <row r="63" spans="1:16" ht="14.4" x14ac:dyDescent="0.3">
      <c r="A63" s="87"/>
      <c r="B63" s="87"/>
      <c r="C63" s="87"/>
      <c r="D63" s="87"/>
      <c r="E63" s="87"/>
      <c r="F63" s="87"/>
    </row>
    <row r="64" spans="1:16" ht="15.6" x14ac:dyDescent="0.3">
      <c r="A64" s="110"/>
      <c r="B64" s="111"/>
      <c r="C64" s="112"/>
      <c r="D64" s="111"/>
      <c r="E64" s="112"/>
      <c r="F64" s="112"/>
    </row>
    <row r="65" spans="1:6" x14ac:dyDescent="0.25">
      <c r="A65" s="113"/>
      <c r="B65" s="114"/>
      <c r="C65" s="115"/>
      <c r="D65" s="116"/>
      <c r="E65" s="117"/>
      <c r="F65" s="115"/>
    </row>
    <row r="66" spans="1:6" x14ac:dyDescent="0.25">
      <c r="A66" s="113"/>
      <c r="B66" s="114"/>
      <c r="C66" s="115"/>
      <c r="D66" s="116"/>
      <c r="E66" s="117"/>
      <c r="F66" s="115"/>
    </row>
    <row r="67" spans="1:6" x14ac:dyDescent="0.25">
      <c r="A67" s="113"/>
      <c r="B67" s="114"/>
      <c r="C67" s="115"/>
      <c r="D67" s="116"/>
      <c r="E67" s="117"/>
      <c r="F67" s="115"/>
    </row>
    <row r="68" spans="1:6" x14ac:dyDescent="0.25">
      <c r="A68" s="113"/>
      <c r="B68" s="114"/>
      <c r="C68" s="115"/>
      <c r="D68" s="116"/>
      <c r="E68" s="117"/>
      <c r="F68" s="115"/>
    </row>
    <row r="69" spans="1:6" x14ac:dyDescent="0.25">
      <c r="A69" s="113"/>
      <c r="B69" s="114"/>
      <c r="C69" s="115"/>
      <c r="D69" s="116"/>
      <c r="E69" s="117"/>
      <c r="F69" s="115"/>
    </row>
    <row r="70" spans="1:6" x14ac:dyDescent="0.25">
      <c r="A70" s="113"/>
      <c r="B70" s="114"/>
      <c r="C70" s="115"/>
      <c r="D70" s="116"/>
      <c r="E70" s="117"/>
      <c r="F70" s="115"/>
    </row>
    <row r="71" spans="1:6" x14ac:dyDescent="0.25">
      <c r="A71" s="113"/>
      <c r="B71" s="114"/>
      <c r="C71" s="115"/>
      <c r="D71" s="116"/>
      <c r="E71" s="117"/>
      <c r="F71" s="115"/>
    </row>
    <row r="72" spans="1:6" x14ac:dyDescent="0.25">
      <c r="A72" s="113"/>
      <c r="B72" s="114"/>
      <c r="C72" s="115"/>
      <c r="D72" s="116"/>
      <c r="E72" s="117"/>
      <c r="F72" s="115"/>
    </row>
  </sheetData>
  <mergeCells count="13">
    <mergeCell ref="A62:C62"/>
    <mergeCell ref="D62:F62"/>
    <mergeCell ref="A2:F2"/>
    <mergeCell ref="A3:F3"/>
    <mergeCell ref="A4:F4"/>
    <mergeCell ref="D6:E6"/>
    <mergeCell ref="A5:F5"/>
    <mergeCell ref="A34:E34"/>
    <mergeCell ref="A36:E36"/>
    <mergeCell ref="A53:B53"/>
    <mergeCell ref="A57:B57"/>
    <mergeCell ref="A61:C61"/>
    <mergeCell ref="D61:F61"/>
  </mergeCells>
  <printOptions horizontalCentered="1"/>
  <pageMargins left="0.70866141732283472" right="0.70866141732283472" top="0.74803149606299213" bottom="0.74803149606299213" header="0.31496062992125984" footer="0.31496062992125984"/>
  <pageSetup scale="80" fitToWidth="0" orientation="portrait" r:id="rId1"/>
  <headerFooter>
    <oddFooter>Página &amp;P</oddFooter>
  </headerFooter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2023-06-14T19:04:59Z</cp:lastPrinted>
  <dcterms:created xsi:type="dcterms:W3CDTF">2012-10-02T15:50:49Z</dcterms:created>
  <dcterms:modified xsi:type="dcterms:W3CDTF">2023-06-22T18:05:44Z</dcterms:modified>
</cp:coreProperties>
</file>