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Obras  a  Licitar.  part\Presup  a  revisar\revisado\Limpio\"/>
    </mc:Choice>
  </mc:AlternateContent>
  <bookViews>
    <workbookView xWindow="0" yWindow="0" windowWidth="19200" windowHeight="10608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4" i="21" l="1"/>
  <c r="C30" i="21" l="1"/>
  <c r="A34" i="21"/>
  <c r="A35" i="21" s="1"/>
  <c r="A36" i="21" s="1"/>
  <c r="A37" i="21" s="1"/>
  <c r="A38" i="21" s="1"/>
  <c r="A28" i="21"/>
  <c r="A29" i="21" s="1"/>
  <c r="A30" i="21" s="1"/>
  <c r="A13" i="21"/>
  <c r="A14" i="21" s="1"/>
  <c r="A15" i="21" s="1"/>
  <c r="A16" i="21" s="1"/>
  <c r="C38" i="21"/>
  <c r="C37" i="21"/>
  <c r="F30" i="21" l="1"/>
  <c r="C29" i="21"/>
  <c r="C21" i="21" s="1"/>
  <c r="A20" i="21"/>
  <c r="A21" i="21" s="1"/>
  <c r="A22" i="21" s="1"/>
  <c r="A23" i="21" s="1"/>
  <c r="A24" i="21" s="1"/>
  <c r="F29" i="21" l="1"/>
  <c r="C23" i="21"/>
  <c r="F23" i="21" s="1"/>
  <c r="F21" i="21"/>
  <c r="C35" i="21"/>
  <c r="F35" i="21" s="1"/>
  <c r="F38" i="21"/>
  <c r="F37" i="21"/>
  <c r="F34" i="21"/>
  <c r="C36" i="21" l="1"/>
  <c r="F36" i="21" s="1"/>
  <c r="F39" i="21" s="1"/>
  <c r="F16" i="21" l="1"/>
  <c r="F24" i="21" l="1"/>
  <c r="C20" i="21"/>
  <c r="C22" i="21" s="1"/>
  <c r="F22" i="21" s="1"/>
  <c r="F41" i="21" l="1"/>
  <c r="F42" i="21" s="1"/>
  <c r="F15" i="21"/>
  <c r="F13" i="21" l="1"/>
  <c r="F14" i="21" l="1"/>
  <c r="F17" i="21" s="1"/>
  <c r="F28" i="21" l="1"/>
  <c r="F31" i="21" s="1"/>
  <c r="F20" i="21" l="1"/>
  <c r="F25" i="21" l="1"/>
  <c r="F44" i="21" s="1"/>
  <c r="F46" i="21" s="1"/>
  <c r="F48" i="21" s="1"/>
  <c r="F56" i="21" l="1"/>
  <c r="F53" i="21"/>
  <c r="F52" i="21"/>
  <c r="F55" i="21"/>
  <c r="F51" i="21"/>
  <c r="F50" i="21"/>
  <c r="F54" i="21"/>
  <c r="F57" i="21" l="1"/>
  <c r="F59" i="21" l="1"/>
  <c r="F61" i="21" s="1"/>
  <c r="F63" i="21" s="1"/>
  <c r="F7" i="21" l="1"/>
</calcChain>
</file>

<file path=xl/sharedStrings.xml><?xml version="1.0" encoding="utf-8"?>
<sst xmlns="http://schemas.openxmlformats.org/spreadsheetml/2006/main" count="86" uniqueCount="74">
  <si>
    <t>Unidad</t>
  </si>
  <si>
    <t>Cantidad</t>
  </si>
  <si>
    <t>GASTOS INDIRECTOS</t>
  </si>
  <si>
    <t>Dirección Técnica</t>
  </si>
  <si>
    <t>Gastos Administrativos</t>
  </si>
  <si>
    <t>Ley 6/86</t>
  </si>
  <si>
    <t>Ml</t>
  </si>
  <si>
    <t>No</t>
  </si>
  <si>
    <t>P.U. (RD$)</t>
  </si>
  <si>
    <t>Valor (RD$)</t>
  </si>
  <si>
    <t>SUB - TOTAL GENERAL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</si>
  <si>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</si>
  <si>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</si>
  <si>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</si>
  <si>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</si>
  <si>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</si>
  <si>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</si>
  <si>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</si>
  <si>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</si>
  <si>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</si>
  <si>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Letrero Identificación de Obra</t>
  </si>
  <si>
    <t>Limpieza Final y Bote</t>
  </si>
  <si>
    <t>Movimiento de Tierra:</t>
  </si>
  <si>
    <t>Nota 2:</t>
  </si>
  <si>
    <t>SUB-TOTAL 1</t>
  </si>
  <si>
    <t>SUB-TOTAL 2</t>
  </si>
  <si>
    <t>SUB-TOTAL 3</t>
  </si>
  <si>
    <t>SUB-TOTAL 4</t>
  </si>
  <si>
    <t>Codia</t>
  </si>
  <si>
    <t>Caseta de Materiales</t>
  </si>
  <si>
    <t>Descripción</t>
  </si>
  <si>
    <t>m3</t>
  </si>
  <si>
    <t>M3</t>
  </si>
  <si>
    <t>Monto Total RD$:</t>
  </si>
  <si>
    <t>La Partida Seguros, Pólizas y Fianzas será pagada previa presentación de Factura.</t>
  </si>
  <si>
    <t>La Partida de Imprevistos será autorizada por decisión de esta Dirección (Ingeniería y/o Despacho del Alcalde).</t>
  </si>
  <si>
    <t>Presupuesto administrativo</t>
  </si>
  <si>
    <t>Replanteo  topográfico.</t>
  </si>
  <si>
    <t>Construcción de acera en hormigón 180 kg/cm², C/ligadora, e = 0.10 mts, a = 1.0 m</t>
  </si>
  <si>
    <t>M2</t>
  </si>
  <si>
    <t>Fecha 28-4-2023</t>
  </si>
  <si>
    <t>Replanteo</t>
  </si>
  <si>
    <t>m2</t>
  </si>
  <si>
    <t xml:space="preserve">Excavación  de  Material  Inservible. </t>
  </si>
  <si>
    <t>Bote de material inservible. Esp.=1.21</t>
  </si>
  <si>
    <t>Sub-total-2</t>
  </si>
  <si>
    <t>Letrero Identificación de Obra móviles a dos caras 4’X2’</t>
  </si>
  <si>
    <t>Construcción de Contenes (0.45x0.30x0.15), f'c = 180 kg/cm², C/ligadora.</t>
  </si>
  <si>
    <t>Bote producto de materiales  demolidos.</t>
  </si>
  <si>
    <t>Suministro de relleno Caliche regado, Nivelado y compactado C/maquito.</t>
  </si>
  <si>
    <t xml:space="preserve"> Nota 1: </t>
  </si>
  <si>
    <t>Elaborado por:</t>
  </si>
  <si>
    <t>Revizado  y  Autorizado  por:</t>
  </si>
  <si>
    <t>________________________________________</t>
  </si>
  <si>
    <t>Hormigón  180 kg/cm2, C/  ligadora  , (8 m x 2 m x 0.20  m).  @ 3/8" a  =( 0.20x 0.20).m2</t>
  </si>
  <si>
    <t>Construcción de  Baden : (8.00 mts x  1.80  mts) e=0.50  mts.</t>
  </si>
  <si>
    <t>Provincia</t>
  </si>
  <si>
    <t xml:space="preserve">  San Cristóbal. R.D.  </t>
  </si>
  <si>
    <t>Sector San Isidro,  Centro de  la  Ciudad.</t>
  </si>
  <si>
    <t>Presupuesto :  Reconstrucción  de  aceras, contenes y badén.</t>
  </si>
  <si>
    <t xml:space="preserve">Ubicación : </t>
  </si>
  <si>
    <t>Excavación a Mano material no clasificado.</t>
  </si>
  <si>
    <t>Demolición.</t>
  </si>
  <si>
    <t>Bote producto de Excavación.</t>
  </si>
  <si>
    <t>Hormigón Simple en:</t>
  </si>
  <si>
    <t>Terford (tipo III), a base de H.S y Piedras</t>
  </si>
  <si>
    <t>Hormigón ciclópeo  para  badén  e= 0.30 mts</t>
  </si>
  <si>
    <t>Seguros, Póliza y Fianzas</t>
  </si>
  <si>
    <t>Supervisión</t>
  </si>
  <si>
    <t>Reconstrucción  de  aceras, contenes y badén.</t>
  </si>
  <si>
    <t>________________________________________________</t>
  </si>
  <si>
    <t>TOTAL A CONTRATAR   RD$</t>
  </si>
  <si>
    <t>TOTAL GENERAL      RD$</t>
  </si>
  <si>
    <t>TOTAL GASTOS INDIRECTOS    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</si>
</sst>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"/>
    <numFmt numFmtId="176" formatCode="#,##0.00_);\(#,##0.00\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charset val="204"/>
    </font>
    <font>
      <b/>
      <u/>
      <sz val="12"/>
      <color theme="1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0" fontId="14" fillId="19" borderId="3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3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10" borderId="0" applyNumberFormat="0" applyBorder="0" applyAlignment="0" applyProtection="0"/>
    <xf numFmtId="0" fontId="10" fillId="0" borderId="0"/>
    <xf numFmtId="173" fontId="20" fillId="0" borderId="0"/>
    <xf numFmtId="0" fontId="2" fillId="0" borderId="0"/>
    <xf numFmtId="0" fontId="2" fillId="0" borderId="0"/>
    <xf numFmtId="0" fontId="2" fillId="0" borderId="0"/>
    <xf numFmtId="39" fontId="7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19" borderId="7" applyNumberFormat="0" applyAlignment="0" applyProtection="0"/>
    <xf numFmtId="0" fontId="22" fillId="19" borderId="7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19" borderId="7" applyNumberFormat="0" applyAlignment="0" applyProtection="0"/>
    <xf numFmtId="0" fontId="1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39" fontId="25" fillId="0" borderId="0"/>
    <xf numFmtId="170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9" fillId="0" borderId="0"/>
    <xf numFmtId="164" fontId="2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/>
    </xf>
    <xf numFmtId="0" fontId="27" fillId="0" borderId="0" xfId="0" applyFont="1"/>
    <xf numFmtId="0" fontId="27" fillId="3" borderId="0" xfId="0" applyFont="1" applyFill="1"/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10" fontId="4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10" fontId="4" fillId="0" borderId="0" xfId="0" applyNumberFormat="1" applyFont="1" applyAlignment="1">
      <alignment horizontal="right" vertical="center"/>
    </xf>
    <xf numFmtId="0" fontId="27" fillId="0" borderId="1" xfId="0" applyFont="1" applyBorder="1"/>
    <xf numFmtId="0" fontId="27" fillId="0" borderId="2" xfId="0" applyFont="1" applyBorder="1"/>
    <xf numFmtId="166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4" fontId="27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center"/>
    </xf>
    <xf numFmtId="4" fontId="27" fillId="0" borderId="0" xfId="0" applyNumberFormat="1" applyFont="1"/>
    <xf numFmtId="175" fontId="27" fillId="3" borderId="0" xfId="0" applyNumberFormat="1" applyFont="1" applyFill="1"/>
    <xf numFmtId="2" fontId="3" fillId="22" borderId="14" xfId="0" applyNumberFormat="1" applyFont="1" applyFill="1" applyBorder="1" applyAlignment="1">
      <alignment horizontal="center" vertical="top"/>
    </xf>
    <xf numFmtId="0" fontId="3" fillId="22" borderId="10" xfId="0" applyFont="1" applyFill="1" applyBorder="1" applyAlignment="1">
      <alignment horizontal="left" vertical="top"/>
    </xf>
    <xf numFmtId="166" fontId="4" fillId="22" borderId="10" xfId="112" applyNumberFormat="1" applyFont="1" applyFill="1" applyBorder="1" applyAlignment="1">
      <alignment horizontal="right"/>
    </xf>
    <xf numFmtId="166" fontId="4" fillId="22" borderId="10" xfId="0" applyNumberFormat="1" applyFont="1" applyFill="1" applyBorder="1" applyAlignment="1">
      <alignment horizontal="center"/>
    </xf>
    <xf numFmtId="4" fontId="3" fillId="22" borderId="15" xfId="0" applyNumberFormat="1" applyFont="1" applyFill="1" applyBorder="1" applyAlignment="1">
      <alignment horizontal="right"/>
    </xf>
    <xf numFmtId="2" fontId="4" fillId="0" borderId="14" xfId="0" applyNumberFormat="1" applyFont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/>
    </xf>
    <xf numFmtId="166" fontId="4" fillId="2" borderId="10" xfId="112" applyNumberFormat="1" applyFont="1" applyFill="1" applyBorder="1" applyAlignment="1">
      <alignment horizontal="center"/>
    </xf>
    <xf numFmtId="166" fontId="4" fillId="2" borderId="10" xfId="0" applyNumberFormat="1" applyFont="1" applyFill="1" applyBorder="1" applyAlignment="1">
      <alignment horizontal="center"/>
    </xf>
    <xf numFmtId="166" fontId="4" fillId="0" borderId="10" xfId="112" applyNumberFormat="1" applyFont="1" applyFill="1" applyBorder="1" applyAlignment="1">
      <alignment horizontal="right"/>
    </xf>
    <xf numFmtId="166" fontId="4" fillId="0" borderId="10" xfId="112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43" fontId="4" fillId="0" borderId="10" xfId="150" applyFont="1" applyFill="1" applyBorder="1" applyAlignment="1">
      <alignment horizontal="center" vertical="top"/>
    </xf>
    <xf numFmtId="166" fontId="4" fillId="4" borderId="10" xfId="112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top"/>
    </xf>
    <xf numFmtId="43" fontId="4" fillId="4" borderId="10" xfId="150" applyFont="1" applyFill="1" applyBorder="1" applyAlignment="1">
      <alignment horizontal="center" vertical="top"/>
    </xf>
    <xf numFmtId="0" fontId="28" fillId="23" borderId="14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39" fontId="3" fillId="0" borderId="14" xfId="144" applyFont="1" applyBorder="1" applyAlignment="1">
      <alignment horizontal="center"/>
    </xf>
    <xf numFmtId="39" fontId="3" fillId="0" borderId="10" xfId="144" applyFont="1" applyBorder="1" applyAlignment="1">
      <alignment horizontal="center" vertical="top"/>
    </xf>
    <xf numFmtId="39" fontId="3" fillId="0" borderId="10" xfId="144" applyFont="1" applyBorder="1" applyAlignment="1">
      <alignment horizontal="right"/>
    </xf>
    <xf numFmtId="39" fontId="3" fillId="0" borderId="10" xfId="144" applyFont="1" applyBorder="1" applyAlignment="1">
      <alignment horizontal="center"/>
    </xf>
    <xf numFmtId="4" fontId="3" fillId="0" borderId="10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66" fontId="4" fillId="0" borderId="10" xfId="112" applyNumberFormat="1" applyFont="1" applyFill="1" applyBorder="1" applyAlignment="1">
      <alignment horizontal="right" vertical="center"/>
    </xf>
    <xf numFmtId="166" fontId="4" fillId="2" borderId="10" xfId="0" applyNumberFormat="1" applyFont="1" applyFill="1" applyBorder="1" applyAlignment="1">
      <alignment horizontal="center" vertical="center"/>
    </xf>
    <xf numFmtId="166" fontId="4" fillId="0" borderId="10" xfId="112" applyNumberFormat="1" applyFont="1" applyFill="1" applyBorder="1" applyAlignment="1">
      <alignment vertical="center"/>
    </xf>
    <xf numFmtId="166" fontId="4" fillId="0" borderId="15" xfId="112" applyNumberFormat="1" applyFont="1" applyFill="1" applyBorder="1" applyAlignment="1">
      <alignment vertical="center"/>
    </xf>
    <xf numFmtId="166" fontId="4" fillId="2" borderId="10" xfId="112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28" fillId="23" borderId="10" xfId="0" applyFont="1" applyFill="1" applyBorder="1" applyAlignment="1"/>
    <xf numFmtId="166" fontId="28" fillId="23" borderId="15" xfId="0" applyNumberFormat="1" applyFont="1" applyFill="1" applyBorder="1" applyAlignment="1"/>
    <xf numFmtId="174" fontId="4" fillId="0" borderId="14" xfId="144" applyNumberFormat="1" applyFont="1" applyBorder="1" applyAlignment="1">
      <alignment horizontal="center" vertical="top"/>
    </xf>
    <xf numFmtId="39" fontId="4" fillId="0" borderId="10" xfId="144" applyFont="1" applyBorder="1" applyAlignment="1">
      <alignment vertical="top" wrapText="1"/>
    </xf>
    <xf numFmtId="39" fontId="4" fillId="0" borderId="10" xfId="144" applyFont="1" applyBorder="1" applyAlignment="1">
      <alignment horizontal="right"/>
    </xf>
    <xf numFmtId="39" fontId="4" fillId="0" borderId="10" xfId="144" applyFont="1" applyBorder="1" applyAlignment="1">
      <alignment horizontal="center"/>
    </xf>
    <xf numFmtId="4" fontId="3" fillId="0" borderId="10" xfId="0" applyNumberFormat="1" applyFont="1" applyBorder="1" applyAlignment="1">
      <alignment vertical="center"/>
    </xf>
    <xf numFmtId="166" fontId="4" fillId="0" borderId="15" xfId="112" applyNumberFormat="1" applyFont="1" applyFill="1" applyBorder="1" applyAlignment="1"/>
    <xf numFmtId="166" fontId="4" fillId="22" borderId="10" xfId="112" applyNumberFormat="1" applyFont="1" applyFill="1" applyBorder="1" applyAlignment="1"/>
    <xf numFmtId="166" fontId="4" fillId="22" borderId="15" xfId="112" applyNumberFormat="1" applyFont="1" applyFill="1" applyBorder="1" applyAlignment="1"/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43" fontId="27" fillId="0" borderId="10" xfId="150" applyFont="1" applyBorder="1" applyAlignment="1">
      <alignment vertical="center"/>
    </xf>
    <xf numFmtId="0" fontId="4" fillId="4" borderId="14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right" wrapText="1"/>
    </xf>
    <xf numFmtId="0" fontId="27" fillId="4" borderId="10" xfId="0" applyFont="1" applyFill="1" applyBorder="1" applyAlignment="1">
      <alignment horizontal="center"/>
    </xf>
    <xf numFmtId="4" fontId="27" fillId="4" borderId="10" xfId="0" applyNumberFormat="1" applyFont="1" applyFill="1" applyBorder="1" applyAlignment="1"/>
    <xf numFmtId="176" fontId="4" fillId="0" borderId="14" xfId="0" applyNumberFormat="1" applyFont="1" applyBorder="1" applyAlignment="1">
      <alignment horizontal="center" vertical="center"/>
    </xf>
    <xf numFmtId="166" fontId="4" fillId="2" borderId="15" xfId="112" applyNumberFormat="1" applyFont="1" applyFill="1" applyBorder="1" applyAlignment="1"/>
    <xf numFmtId="0" fontId="4" fillId="0" borderId="10" xfId="0" applyFont="1" applyBorder="1" applyAlignment="1">
      <alignment vertical="center" wrapText="1"/>
    </xf>
    <xf numFmtId="166" fontId="4" fillId="0" borderId="10" xfId="112" applyNumberFormat="1" applyFont="1" applyFill="1" applyBorder="1" applyAlignment="1"/>
    <xf numFmtId="166" fontId="4" fillId="23" borderId="14" xfId="112" applyNumberFormat="1" applyFont="1" applyFill="1" applyBorder="1" applyAlignment="1">
      <alignment horizontal="right"/>
    </xf>
    <xf numFmtId="0" fontId="3" fillId="23" borderId="10" xfId="0" applyFont="1" applyFill="1" applyBorder="1" applyAlignment="1">
      <alignment horizontal="left" vertical="top"/>
    </xf>
    <xf numFmtId="166" fontId="4" fillId="23" borderId="10" xfId="112" applyNumberFormat="1" applyFont="1" applyFill="1" applyBorder="1" applyAlignment="1">
      <alignment horizontal="right"/>
    </xf>
    <xf numFmtId="166" fontId="4" fillId="23" borderId="10" xfId="0" applyNumberFormat="1" applyFont="1" applyFill="1" applyBorder="1" applyAlignment="1">
      <alignment horizontal="center"/>
    </xf>
    <xf numFmtId="166" fontId="4" fillId="23" borderId="10" xfId="112" applyNumberFormat="1" applyFont="1" applyFill="1" applyBorder="1" applyAlignment="1"/>
    <xf numFmtId="166" fontId="3" fillId="23" borderId="15" xfId="112" applyNumberFormat="1" applyFont="1" applyFill="1" applyBorder="1" applyAlignment="1"/>
    <xf numFmtId="0" fontId="3" fillId="22" borderId="10" xfId="0" applyFont="1" applyFill="1" applyBorder="1" applyAlignment="1">
      <alignment horizontal="left" vertical="top" wrapText="1"/>
    </xf>
    <xf numFmtId="4" fontId="4" fillId="22" borderId="10" xfId="0" applyNumberFormat="1" applyFont="1" applyFill="1" applyBorder="1" applyAlignment="1">
      <alignment horizontal="right" wrapText="1"/>
    </xf>
    <xf numFmtId="0" fontId="4" fillId="22" borderId="10" xfId="0" applyFont="1" applyFill="1" applyBorder="1" applyAlignment="1">
      <alignment horizontal="center" wrapText="1"/>
    </xf>
    <xf numFmtId="4" fontId="28" fillId="23" borderId="14" xfId="0" applyNumberFormat="1" applyFont="1" applyFill="1" applyBorder="1" applyAlignment="1">
      <alignment horizontal="center"/>
    </xf>
    <xf numFmtId="4" fontId="28" fillId="23" borderId="10" xfId="0" applyNumberFormat="1" applyFont="1" applyFill="1" applyBorder="1" applyAlignment="1">
      <alignment horizontal="center"/>
    </xf>
    <xf numFmtId="4" fontId="28" fillId="23" borderId="10" xfId="0" applyNumberFormat="1" applyFont="1" applyFill="1" applyBorder="1" applyAlignment="1"/>
    <xf numFmtId="4" fontId="28" fillId="23" borderId="15" xfId="0" applyNumberFormat="1" applyFont="1" applyFill="1" applyBorder="1" applyAlignment="1"/>
    <xf numFmtId="0" fontId="4" fillId="0" borderId="14" xfId="0" applyFont="1" applyBorder="1" applyAlignment="1">
      <alignment horizontal="center" vertical="top"/>
    </xf>
    <xf numFmtId="0" fontId="4" fillId="0" borderId="10" xfId="0" applyFont="1" applyBorder="1" applyAlignment="1">
      <alignment horizontal="left"/>
    </xf>
    <xf numFmtId="4" fontId="4" fillId="0" borderId="10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10" fontId="4" fillId="2" borderId="10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3" fillId="0" borderId="10" xfId="0" applyFont="1" applyBorder="1"/>
    <xf numFmtId="10" fontId="4" fillId="0" borderId="10" xfId="0" applyNumberFormat="1" applyFont="1" applyBorder="1" applyAlignment="1">
      <alignment horizontal="right"/>
    </xf>
    <xf numFmtId="4" fontId="27" fillId="0" borderId="15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175" fontId="3" fillId="23" borderId="18" xfId="0" applyNumberFormat="1" applyFont="1" applyFill="1" applyBorder="1" applyAlignment="1">
      <alignment horizontal="right"/>
    </xf>
    <xf numFmtId="0" fontId="4" fillId="23" borderId="14" xfId="0" applyFont="1" applyFill="1" applyBorder="1" applyAlignment="1">
      <alignment horizontal="center" vertical="top"/>
    </xf>
    <xf numFmtId="10" fontId="4" fillId="23" borderId="10" xfId="0" applyNumberFormat="1" applyFont="1" applyFill="1" applyBorder="1" applyAlignment="1">
      <alignment horizontal="right"/>
    </xf>
    <xf numFmtId="0" fontId="4" fillId="23" borderId="10" xfId="0" applyFont="1" applyFill="1" applyBorder="1"/>
    <xf numFmtId="4" fontId="4" fillId="23" borderId="10" xfId="0" applyNumberFormat="1" applyFont="1" applyFill="1" applyBorder="1" applyAlignment="1">
      <alignment horizontal="right"/>
    </xf>
    <xf numFmtId="4" fontId="3" fillId="23" borderId="15" xfId="0" applyNumberFormat="1" applyFont="1" applyFill="1" applyBorder="1" applyAlignment="1">
      <alignment horizontal="right"/>
    </xf>
    <xf numFmtId="166" fontId="4" fillId="2" borderId="15" xfId="112" applyNumberFormat="1" applyFont="1" applyFill="1" applyBorder="1" applyAlignment="1">
      <alignment vertical="center"/>
    </xf>
    <xf numFmtId="0" fontId="6" fillId="24" borderId="0" xfId="0" applyFont="1" applyFill="1" applyBorder="1" applyAlignment="1">
      <alignment vertical="center"/>
    </xf>
    <xf numFmtId="0" fontId="6" fillId="24" borderId="0" xfId="0" applyFont="1" applyFill="1" applyBorder="1" applyAlignment="1">
      <alignment vertical="center" wrapText="1"/>
    </xf>
    <xf numFmtId="0" fontId="0" fillId="0" borderId="0" xfId="0" applyFont="1" applyBorder="1"/>
    <xf numFmtId="2" fontId="3" fillId="21" borderId="11" xfId="0" applyNumberFormat="1" applyFont="1" applyFill="1" applyBorder="1" applyAlignment="1">
      <alignment horizontal="center" vertical="top"/>
    </xf>
    <xf numFmtId="0" fontId="4" fillId="20" borderId="12" xfId="0" applyFont="1" applyFill="1" applyBorder="1" applyAlignment="1">
      <alignment horizontal="center" wrapText="1"/>
    </xf>
    <xf numFmtId="4" fontId="3" fillId="21" borderId="12" xfId="0" applyNumberFormat="1" applyFont="1" applyFill="1" applyBorder="1" applyAlignment="1">
      <alignment horizontal="right" vertical="center"/>
    </xf>
    <xf numFmtId="4" fontId="3" fillId="21" borderId="13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4" fontId="3" fillId="21" borderId="12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4" fontId="6" fillId="4" borderId="0" xfId="0" applyNumberFormat="1" applyFont="1" applyFill="1" applyBorder="1" applyAlignment="1">
      <alignment horizontal="right" vertical="center"/>
    </xf>
    <xf numFmtId="0" fontId="3" fillId="23" borderId="10" xfId="0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right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4" fontId="3" fillId="0" borderId="19" xfId="0" applyNumberFormat="1" applyFont="1" applyBorder="1" applyAlignment="1">
      <alignment horizontal="right" wrapText="1"/>
    </xf>
    <xf numFmtId="0" fontId="3" fillId="0" borderId="19" xfId="0" applyFont="1" applyBorder="1" applyAlignment="1">
      <alignment horizontal="center" wrapText="1"/>
    </xf>
    <xf numFmtId="4" fontId="3" fillId="0" borderId="19" xfId="0" applyNumberFormat="1" applyFont="1" applyBorder="1" applyAlignment="1">
      <alignment wrapText="1"/>
    </xf>
    <xf numFmtId="0" fontId="3" fillId="0" borderId="0" xfId="0" applyFont="1" applyBorder="1" applyAlignment="1">
      <alignment vertical="top"/>
    </xf>
    <xf numFmtId="0" fontId="6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vertical="center"/>
    </xf>
    <xf numFmtId="4" fontId="6" fillId="4" borderId="20" xfId="0" applyNumberFormat="1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center" vertical="center"/>
    </xf>
    <xf numFmtId="0" fontId="31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/>
    </xf>
    <xf numFmtId="0" fontId="32" fillId="24" borderId="0" xfId="0" applyFont="1" applyFill="1" applyBorder="1" applyAlignment="1">
      <alignment vertical="center" wrapText="1"/>
    </xf>
    <xf numFmtId="0" fontId="32" fillId="2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4" fontId="28" fillId="4" borderId="14" xfId="0" applyNumberFormat="1" applyFont="1" applyFill="1" applyBorder="1" applyAlignment="1">
      <alignment horizontal="center"/>
    </xf>
    <xf numFmtId="4" fontId="28" fillId="4" borderId="10" xfId="0" applyNumberFormat="1" applyFont="1" applyFill="1" applyBorder="1" applyAlignment="1">
      <alignment horizontal="center"/>
    </xf>
    <xf numFmtId="4" fontId="28" fillId="4" borderId="10" xfId="0" applyNumberFormat="1" applyFont="1" applyFill="1" applyBorder="1" applyAlignment="1"/>
    <xf numFmtId="4" fontId="28" fillId="4" borderId="15" xfId="0" applyNumberFormat="1" applyFont="1" applyFill="1" applyBorder="1" applyAlignment="1"/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4" fontId="3" fillId="4" borderId="15" xfId="0" applyNumberFormat="1" applyFont="1" applyFill="1" applyBorder="1" applyAlignment="1">
      <alignment horizontal="right"/>
    </xf>
    <xf numFmtId="175" fontId="27" fillId="0" borderId="0" xfId="0" applyNumberFormat="1" applyFont="1"/>
    <xf numFmtId="175" fontId="3" fillId="0" borderId="0" xfId="0" applyNumberFormat="1" applyFont="1" applyBorder="1" applyAlignment="1">
      <alignment horizontal="center" vertical="center" wrapText="1"/>
    </xf>
    <xf numFmtId="175" fontId="3" fillId="23" borderId="15" xfId="0" applyNumberFormat="1" applyFont="1" applyFill="1" applyBorder="1" applyAlignment="1">
      <alignment horizontal="right"/>
    </xf>
    <xf numFmtId="166" fontId="4" fillId="0" borderId="15" xfId="112" applyNumberFormat="1" applyFont="1" applyFill="1" applyBorder="1" applyAlignment="1">
      <alignment horizontal="right"/>
    </xf>
    <xf numFmtId="166" fontId="4" fillId="4" borderId="15" xfId="112" applyNumberFormat="1" applyFont="1" applyFill="1" applyBorder="1" applyAlignment="1">
      <alignment horizontal="right"/>
    </xf>
    <xf numFmtId="166" fontId="28" fillId="23" borderId="15" xfId="0" applyNumberFormat="1" applyFont="1" applyFill="1" applyBorder="1" applyAlignment="1">
      <alignment horizontal="right"/>
    </xf>
    <xf numFmtId="166" fontId="4" fillId="0" borderId="15" xfId="11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3" fillId="23" borderId="10" xfId="0" applyFont="1" applyFill="1" applyBorder="1" applyAlignment="1">
      <alignment horizontal="center"/>
    </xf>
    <xf numFmtId="0" fontId="3" fillId="23" borderId="16" xfId="0" applyFont="1" applyFill="1" applyBorder="1" applyAlignment="1">
      <alignment horizontal="center"/>
    </xf>
    <xf numFmtId="0" fontId="3" fillId="23" borderId="17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horizontal="center" vertical="top"/>
    </xf>
    <xf numFmtId="0" fontId="31" fillId="24" borderId="0" xfId="0" applyFont="1" applyFill="1" applyBorder="1" applyAlignment="1">
      <alignment horizontal="left" vertical="center" wrapText="1"/>
    </xf>
    <xf numFmtId="0" fontId="5" fillId="24" borderId="0" xfId="0" applyFont="1" applyFill="1" applyBorder="1" applyAlignment="1">
      <alignment horizontal="left" vertical="center"/>
    </xf>
    <xf numFmtId="0" fontId="5" fillId="24" borderId="0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left" vertical="center"/>
    </xf>
    <xf numFmtId="0" fontId="6" fillId="2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66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2 2" xfId="153"/>
    <cellStyle name="Comma 3" xfId="87"/>
    <cellStyle name="Comma 3 2" xfId="154"/>
    <cellStyle name="Comma 4" xfId="88"/>
    <cellStyle name="Comma 4 2" xfId="155"/>
    <cellStyle name="Comma 5" xfId="148"/>
    <cellStyle name="Comma 5 2" xfId="161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2 3" xfId="151"/>
    <cellStyle name="Millares 3" xfId="5"/>
    <cellStyle name="Millares 3 2" xfId="108"/>
    <cellStyle name="Millares 3 2 2" xfId="156"/>
    <cellStyle name="Millares 3 3" xfId="152"/>
    <cellStyle name="Millares 4" xfId="109"/>
    <cellStyle name="Millares 4 2" xfId="110"/>
    <cellStyle name="Millares 4 2 2" xfId="158"/>
    <cellStyle name="Millares 4 3" xfId="157"/>
    <cellStyle name="Millares 5" xfId="111"/>
    <cellStyle name="Millares 5 2" xfId="159"/>
    <cellStyle name="Millares 6" xfId="112"/>
    <cellStyle name="Millares 6 3" xfId="165"/>
    <cellStyle name="Millares 7" xfId="145"/>
    <cellStyle name="Millares 7 2" xfId="160"/>
    <cellStyle name="Millares 8" xfId="162"/>
    <cellStyle name="Moneda 2" xfId="113"/>
    <cellStyle name="Moneda 3" xfId="164"/>
    <cellStyle name="Neutral 2" xfId="114"/>
    <cellStyle name="No-definido" xfId="115"/>
    <cellStyle name="Normal" xfId="0" builtinId="0"/>
    <cellStyle name="Normal - Style1" xfId="116"/>
    <cellStyle name="Normal 10" xfId="144"/>
    <cellStyle name="Normal 10 2" xfId="163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171885</xdr:colOff>
      <xdr:row>1</xdr:row>
      <xdr:rowOff>55595</xdr:rowOff>
    </xdr:from>
    <xdr:to>
      <xdr:col>1</xdr:col>
      <xdr:colOff>579448</xdr:colOff>
      <xdr:row>4</xdr:row>
      <xdr:rowOff>185617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885" y="252819"/>
          <a:ext cx="891657" cy="721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view="pageBreakPreview" topLeftCell="A43" zoomScale="85" zoomScaleNormal="85" zoomScaleSheetLayoutView="85" workbookViewId="0">
      <selection activeCell="H64" sqref="H64"/>
    </sheetView>
  </sheetViews>
  <sheetFormatPr baseColWidth="10" defaultColWidth="11.44140625" defaultRowHeight="15.6" x14ac:dyDescent="0.3"/>
  <cols>
    <col min="1" max="1" width="7" style="16" customWidth="1"/>
    <col min="2" max="2" width="53.6640625" style="17" customWidth="1"/>
    <col min="3" max="3" width="10.109375" style="18" customWidth="1"/>
    <col min="4" max="4" width="8.6640625" style="19" customWidth="1"/>
    <col min="5" max="5" width="15" style="18" customWidth="1"/>
    <col min="6" max="6" width="18.5546875" style="18" customWidth="1"/>
    <col min="7" max="7" width="17.21875" style="4" customWidth="1"/>
    <col min="8" max="8" width="13.33203125" style="4" bestFit="1" customWidth="1"/>
    <col min="9" max="246" width="11.44140625" style="4"/>
    <col min="247" max="247" width="8" style="4" customWidth="1"/>
    <col min="248" max="248" width="52.44140625" style="4" customWidth="1"/>
    <col min="249" max="249" width="9.33203125" style="4" customWidth="1"/>
    <col min="250" max="250" width="7.109375" style="4" customWidth="1"/>
    <col min="251" max="251" width="11.44140625" style="4" customWidth="1"/>
    <col min="252" max="252" width="12.44140625" style="4" customWidth="1"/>
    <col min="253" max="253" width="13.5546875" style="4" customWidth="1"/>
    <col min="254" max="502" width="11.44140625" style="4"/>
    <col min="503" max="503" width="8" style="4" customWidth="1"/>
    <col min="504" max="504" width="52.44140625" style="4" customWidth="1"/>
    <col min="505" max="505" width="9.33203125" style="4" customWidth="1"/>
    <col min="506" max="506" width="7.109375" style="4" customWidth="1"/>
    <col min="507" max="507" width="11.44140625" style="4" customWidth="1"/>
    <col min="508" max="508" width="12.44140625" style="4" customWidth="1"/>
    <col min="509" max="509" width="13.5546875" style="4" customWidth="1"/>
    <col min="510" max="758" width="11.44140625" style="4"/>
    <col min="759" max="759" width="8" style="4" customWidth="1"/>
    <col min="760" max="760" width="52.44140625" style="4" customWidth="1"/>
    <col min="761" max="761" width="9.33203125" style="4" customWidth="1"/>
    <col min="762" max="762" width="7.109375" style="4" customWidth="1"/>
    <col min="763" max="763" width="11.44140625" style="4" customWidth="1"/>
    <col min="764" max="764" width="12.44140625" style="4" customWidth="1"/>
    <col min="765" max="765" width="13.5546875" style="4" customWidth="1"/>
    <col min="766" max="1014" width="11.44140625" style="4"/>
    <col min="1015" max="1015" width="8" style="4" customWidth="1"/>
    <col min="1016" max="1016" width="52.44140625" style="4" customWidth="1"/>
    <col min="1017" max="1017" width="9.33203125" style="4" customWidth="1"/>
    <col min="1018" max="1018" width="7.109375" style="4" customWidth="1"/>
    <col min="1019" max="1019" width="11.44140625" style="4" customWidth="1"/>
    <col min="1020" max="1020" width="12.44140625" style="4" customWidth="1"/>
    <col min="1021" max="1021" width="13.5546875" style="4" customWidth="1"/>
    <col min="1022" max="1270" width="11.44140625" style="4"/>
    <col min="1271" max="1271" width="8" style="4" customWidth="1"/>
    <col min="1272" max="1272" width="52.44140625" style="4" customWidth="1"/>
    <col min="1273" max="1273" width="9.33203125" style="4" customWidth="1"/>
    <col min="1274" max="1274" width="7.109375" style="4" customWidth="1"/>
    <col min="1275" max="1275" width="11.44140625" style="4" customWidth="1"/>
    <col min="1276" max="1276" width="12.44140625" style="4" customWidth="1"/>
    <col min="1277" max="1277" width="13.5546875" style="4" customWidth="1"/>
    <col min="1278" max="1526" width="11.44140625" style="4"/>
    <col min="1527" max="1527" width="8" style="4" customWidth="1"/>
    <col min="1528" max="1528" width="52.44140625" style="4" customWidth="1"/>
    <col min="1529" max="1529" width="9.33203125" style="4" customWidth="1"/>
    <col min="1530" max="1530" width="7.109375" style="4" customWidth="1"/>
    <col min="1531" max="1531" width="11.44140625" style="4" customWidth="1"/>
    <col min="1532" max="1532" width="12.44140625" style="4" customWidth="1"/>
    <col min="1533" max="1533" width="13.5546875" style="4" customWidth="1"/>
    <col min="1534" max="1782" width="11.44140625" style="4"/>
    <col min="1783" max="1783" width="8" style="4" customWidth="1"/>
    <col min="1784" max="1784" width="52.44140625" style="4" customWidth="1"/>
    <col min="1785" max="1785" width="9.33203125" style="4" customWidth="1"/>
    <col min="1786" max="1786" width="7.109375" style="4" customWidth="1"/>
    <col min="1787" max="1787" width="11.44140625" style="4" customWidth="1"/>
    <col min="1788" max="1788" width="12.44140625" style="4" customWidth="1"/>
    <col min="1789" max="1789" width="13.5546875" style="4" customWidth="1"/>
    <col min="1790" max="2038" width="11.44140625" style="4"/>
    <col min="2039" max="2039" width="8" style="4" customWidth="1"/>
    <col min="2040" max="2040" width="52.44140625" style="4" customWidth="1"/>
    <col min="2041" max="2041" width="9.33203125" style="4" customWidth="1"/>
    <col min="2042" max="2042" width="7.109375" style="4" customWidth="1"/>
    <col min="2043" max="2043" width="11.44140625" style="4" customWidth="1"/>
    <col min="2044" max="2044" width="12.44140625" style="4" customWidth="1"/>
    <col min="2045" max="2045" width="13.5546875" style="4" customWidth="1"/>
    <col min="2046" max="2294" width="11.44140625" style="4"/>
    <col min="2295" max="2295" width="8" style="4" customWidth="1"/>
    <col min="2296" max="2296" width="52.44140625" style="4" customWidth="1"/>
    <col min="2297" max="2297" width="9.33203125" style="4" customWidth="1"/>
    <col min="2298" max="2298" width="7.109375" style="4" customWidth="1"/>
    <col min="2299" max="2299" width="11.44140625" style="4" customWidth="1"/>
    <col min="2300" max="2300" width="12.44140625" style="4" customWidth="1"/>
    <col min="2301" max="2301" width="13.5546875" style="4" customWidth="1"/>
    <col min="2302" max="2550" width="11.44140625" style="4"/>
    <col min="2551" max="2551" width="8" style="4" customWidth="1"/>
    <col min="2552" max="2552" width="52.44140625" style="4" customWidth="1"/>
    <col min="2553" max="2553" width="9.33203125" style="4" customWidth="1"/>
    <col min="2554" max="2554" width="7.109375" style="4" customWidth="1"/>
    <col min="2555" max="2555" width="11.44140625" style="4" customWidth="1"/>
    <col min="2556" max="2556" width="12.44140625" style="4" customWidth="1"/>
    <col min="2557" max="2557" width="13.5546875" style="4" customWidth="1"/>
    <col min="2558" max="2806" width="11.44140625" style="4"/>
    <col min="2807" max="2807" width="8" style="4" customWidth="1"/>
    <col min="2808" max="2808" width="52.44140625" style="4" customWidth="1"/>
    <col min="2809" max="2809" width="9.33203125" style="4" customWidth="1"/>
    <col min="2810" max="2810" width="7.109375" style="4" customWidth="1"/>
    <col min="2811" max="2811" width="11.44140625" style="4" customWidth="1"/>
    <col min="2812" max="2812" width="12.44140625" style="4" customWidth="1"/>
    <col min="2813" max="2813" width="13.5546875" style="4" customWidth="1"/>
    <col min="2814" max="3062" width="11.44140625" style="4"/>
    <col min="3063" max="3063" width="8" style="4" customWidth="1"/>
    <col min="3064" max="3064" width="52.44140625" style="4" customWidth="1"/>
    <col min="3065" max="3065" width="9.33203125" style="4" customWidth="1"/>
    <col min="3066" max="3066" width="7.109375" style="4" customWidth="1"/>
    <col min="3067" max="3067" width="11.44140625" style="4" customWidth="1"/>
    <col min="3068" max="3068" width="12.44140625" style="4" customWidth="1"/>
    <col min="3069" max="3069" width="13.5546875" style="4" customWidth="1"/>
    <col min="3070" max="3318" width="11.44140625" style="4"/>
    <col min="3319" max="3319" width="8" style="4" customWidth="1"/>
    <col min="3320" max="3320" width="52.44140625" style="4" customWidth="1"/>
    <col min="3321" max="3321" width="9.33203125" style="4" customWidth="1"/>
    <col min="3322" max="3322" width="7.109375" style="4" customWidth="1"/>
    <col min="3323" max="3323" width="11.44140625" style="4" customWidth="1"/>
    <col min="3324" max="3324" width="12.44140625" style="4" customWidth="1"/>
    <col min="3325" max="3325" width="13.5546875" style="4" customWidth="1"/>
    <col min="3326" max="3574" width="11.44140625" style="4"/>
    <col min="3575" max="3575" width="8" style="4" customWidth="1"/>
    <col min="3576" max="3576" width="52.44140625" style="4" customWidth="1"/>
    <col min="3577" max="3577" width="9.33203125" style="4" customWidth="1"/>
    <col min="3578" max="3578" width="7.109375" style="4" customWidth="1"/>
    <col min="3579" max="3579" width="11.44140625" style="4" customWidth="1"/>
    <col min="3580" max="3580" width="12.44140625" style="4" customWidth="1"/>
    <col min="3581" max="3581" width="13.5546875" style="4" customWidth="1"/>
    <col min="3582" max="3830" width="11.44140625" style="4"/>
    <col min="3831" max="3831" width="8" style="4" customWidth="1"/>
    <col min="3832" max="3832" width="52.44140625" style="4" customWidth="1"/>
    <col min="3833" max="3833" width="9.33203125" style="4" customWidth="1"/>
    <col min="3834" max="3834" width="7.109375" style="4" customWidth="1"/>
    <col min="3835" max="3835" width="11.44140625" style="4" customWidth="1"/>
    <col min="3836" max="3836" width="12.44140625" style="4" customWidth="1"/>
    <col min="3837" max="3837" width="13.5546875" style="4" customWidth="1"/>
    <col min="3838" max="4086" width="11.44140625" style="4"/>
    <col min="4087" max="4087" width="8" style="4" customWidth="1"/>
    <col min="4088" max="4088" width="52.44140625" style="4" customWidth="1"/>
    <col min="4089" max="4089" width="9.33203125" style="4" customWidth="1"/>
    <col min="4090" max="4090" width="7.109375" style="4" customWidth="1"/>
    <col min="4091" max="4091" width="11.44140625" style="4" customWidth="1"/>
    <col min="4092" max="4092" width="12.44140625" style="4" customWidth="1"/>
    <col min="4093" max="4093" width="13.5546875" style="4" customWidth="1"/>
    <col min="4094" max="4342" width="11.44140625" style="4"/>
    <col min="4343" max="4343" width="8" style="4" customWidth="1"/>
    <col min="4344" max="4344" width="52.44140625" style="4" customWidth="1"/>
    <col min="4345" max="4345" width="9.33203125" style="4" customWidth="1"/>
    <col min="4346" max="4346" width="7.109375" style="4" customWidth="1"/>
    <col min="4347" max="4347" width="11.44140625" style="4" customWidth="1"/>
    <col min="4348" max="4348" width="12.44140625" style="4" customWidth="1"/>
    <col min="4349" max="4349" width="13.5546875" style="4" customWidth="1"/>
    <col min="4350" max="4598" width="11.44140625" style="4"/>
    <col min="4599" max="4599" width="8" style="4" customWidth="1"/>
    <col min="4600" max="4600" width="52.44140625" style="4" customWidth="1"/>
    <col min="4601" max="4601" width="9.33203125" style="4" customWidth="1"/>
    <col min="4602" max="4602" width="7.109375" style="4" customWidth="1"/>
    <col min="4603" max="4603" width="11.44140625" style="4" customWidth="1"/>
    <col min="4604" max="4604" width="12.44140625" style="4" customWidth="1"/>
    <col min="4605" max="4605" width="13.5546875" style="4" customWidth="1"/>
    <col min="4606" max="4854" width="11.44140625" style="4"/>
    <col min="4855" max="4855" width="8" style="4" customWidth="1"/>
    <col min="4856" max="4856" width="52.44140625" style="4" customWidth="1"/>
    <col min="4857" max="4857" width="9.33203125" style="4" customWidth="1"/>
    <col min="4858" max="4858" width="7.109375" style="4" customWidth="1"/>
    <col min="4859" max="4859" width="11.44140625" style="4" customWidth="1"/>
    <col min="4860" max="4860" width="12.44140625" style="4" customWidth="1"/>
    <col min="4861" max="4861" width="13.5546875" style="4" customWidth="1"/>
    <col min="4862" max="5110" width="11.44140625" style="4"/>
    <col min="5111" max="5111" width="8" style="4" customWidth="1"/>
    <col min="5112" max="5112" width="52.44140625" style="4" customWidth="1"/>
    <col min="5113" max="5113" width="9.33203125" style="4" customWidth="1"/>
    <col min="5114" max="5114" width="7.109375" style="4" customWidth="1"/>
    <col min="5115" max="5115" width="11.44140625" style="4" customWidth="1"/>
    <col min="5116" max="5116" width="12.44140625" style="4" customWidth="1"/>
    <col min="5117" max="5117" width="13.5546875" style="4" customWidth="1"/>
    <col min="5118" max="5366" width="11.44140625" style="4"/>
    <col min="5367" max="5367" width="8" style="4" customWidth="1"/>
    <col min="5368" max="5368" width="52.44140625" style="4" customWidth="1"/>
    <col min="5369" max="5369" width="9.33203125" style="4" customWidth="1"/>
    <col min="5370" max="5370" width="7.109375" style="4" customWidth="1"/>
    <col min="5371" max="5371" width="11.44140625" style="4" customWidth="1"/>
    <col min="5372" max="5372" width="12.44140625" style="4" customWidth="1"/>
    <col min="5373" max="5373" width="13.5546875" style="4" customWidth="1"/>
    <col min="5374" max="5622" width="11.44140625" style="4"/>
    <col min="5623" max="5623" width="8" style="4" customWidth="1"/>
    <col min="5624" max="5624" width="52.44140625" style="4" customWidth="1"/>
    <col min="5625" max="5625" width="9.33203125" style="4" customWidth="1"/>
    <col min="5626" max="5626" width="7.109375" style="4" customWidth="1"/>
    <col min="5627" max="5627" width="11.44140625" style="4" customWidth="1"/>
    <col min="5628" max="5628" width="12.44140625" style="4" customWidth="1"/>
    <col min="5629" max="5629" width="13.5546875" style="4" customWidth="1"/>
    <col min="5630" max="5878" width="11.44140625" style="4"/>
    <col min="5879" max="5879" width="8" style="4" customWidth="1"/>
    <col min="5880" max="5880" width="52.44140625" style="4" customWidth="1"/>
    <col min="5881" max="5881" width="9.33203125" style="4" customWidth="1"/>
    <col min="5882" max="5882" width="7.109375" style="4" customWidth="1"/>
    <col min="5883" max="5883" width="11.44140625" style="4" customWidth="1"/>
    <col min="5884" max="5884" width="12.44140625" style="4" customWidth="1"/>
    <col min="5885" max="5885" width="13.5546875" style="4" customWidth="1"/>
    <col min="5886" max="6134" width="11.44140625" style="4"/>
    <col min="6135" max="6135" width="8" style="4" customWidth="1"/>
    <col min="6136" max="6136" width="52.44140625" style="4" customWidth="1"/>
    <col min="6137" max="6137" width="9.33203125" style="4" customWidth="1"/>
    <col min="6138" max="6138" width="7.109375" style="4" customWidth="1"/>
    <col min="6139" max="6139" width="11.44140625" style="4" customWidth="1"/>
    <col min="6140" max="6140" width="12.44140625" style="4" customWidth="1"/>
    <col min="6141" max="6141" width="13.5546875" style="4" customWidth="1"/>
    <col min="6142" max="6390" width="11.44140625" style="4"/>
    <col min="6391" max="6391" width="8" style="4" customWidth="1"/>
    <col min="6392" max="6392" width="52.44140625" style="4" customWidth="1"/>
    <col min="6393" max="6393" width="9.33203125" style="4" customWidth="1"/>
    <col min="6394" max="6394" width="7.109375" style="4" customWidth="1"/>
    <col min="6395" max="6395" width="11.44140625" style="4" customWidth="1"/>
    <col min="6396" max="6396" width="12.44140625" style="4" customWidth="1"/>
    <col min="6397" max="6397" width="13.5546875" style="4" customWidth="1"/>
    <col min="6398" max="6646" width="11.44140625" style="4"/>
    <col min="6647" max="6647" width="8" style="4" customWidth="1"/>
    <col min="6648" max="6648" width="52.44140625" style="4" customWidth="1"/>
    <col min="6649" max="6649" width="9.33203125" style="4" customWidth="1"/>
    <col min="6650" max="6650" width="7.109375" style="4" customWidth="1"/>
    <col min="6651" max="6651" width="11.44140625" style="4" customWidth="1"/>
    <col min="6652" max="6652" width="12.44140625" style="4" customWidth="1"/>
    <col min="6653" max="6653" width="13.5546875" style="4" customWidth="1"/>
    <col min="6654" max="6902" width="11.44140625" style="4"/>
    <col min="6903" max="6903" width="8" style="4" customWidth="1"/>
    <col min="6904" max="6904" width="52.44140625" style="4" customWidth="1"/>
    <col min="6905" max="6905" width="9.33203125" style="4" customWidth="1"/>
    <col min="6906" max="6906" width="7.109375" style="4" customWidth="1"/>
    <col min="6907" max="6907" width="11.44140625" style="4" customWidth="1"/>
    <col min="6908" max="6908" width="12.44140625" style="4" customWidth="1"/>
    <col min="6909" max="6909" width="13.5546875" style="4" customWidth="1"/>
    <col min="6910" max="7158" width="11.44140625" style="4"/>
    <col min="7159" max="7159" width="8" style="4" customWidth="1"/>
    <col min="7160" max="7160" width="52.44140625" style="4" customWidth="1"/>
    <col min="7161" max="7161" width="9.33203125" style="4" customWidth="1"/>
    <col min="7162" max="7162" width="7.109375" style="4" customWidth="1"/>
    <col min="7163" max="7163" width="11.44140625" style="4" customWidth="1"/>
    <col min="7164" max="7164" width="12.44140625" style="4" customWidth="1"/>
    <col min="7165" max="7165" width="13.5546875" style="4" customWidth="1"/>
    <col min="7166" max="7414" width="11.44140625" style="4"/>
    <col min="7415" max="7415" width="8" style="4" customWidth="1"/>
    <col min="7416" max="7416" width="52.44140625" style="4" customWidth="1"/>
    <col min="7417" max="7417" width="9.33203125" style="4" customWidth="1"/>
    <col min="7418" max="7418" width="7.109375" style="4" customWidth="1"/>
    <col min="7419" max="7419" width="11.44140625" style="4" customWidth="1"/>
    <col min="7420" max="7420" width="12.44140625" style="4" customWidth="1"/>
    <col min="7421" max="7421" width="13.5546875" style="4" customWidth="1"/>
    <col min="7422" max="7670" width="11.44140625" style="4"/>
    <col min="7671" max="7671" width="8" style="4" customWidth="1"/>
    <col min="7672" max="7672" width="52.44140625" style="4" customWidth="1"/>
    <col min="7673" max="7673" width="9.33203125" style="4" customWidth="1"/>
    <col min="7674" max="7674" width="7.109375" style="4" customWidth="1"/>
    <col min="7675" max="7675" width="11.44140625" style="4" customWidth="1"/>
    <col min="7676" max="7676" width="12.44140625" style="4" customWidth="1"/>
    <col min="7677" max="7677" width="13.5546875" style="4" customWidth="1"/>
    <col min="7678" max="7926" width="11.44140625" style="4"/>
    <col min="7927" max="7927" width="8" style="4" customWidth="1"/>
    <col min="7928" max="7928" width="52.44140625" style="4" customWidth="1"/>
    <col min="7929" max="7929" width="9.33203125" style="4" customWidth="1"/>
    <col min="7930" max="7930" width="7.109375" style="4" customWidth="1"/>
    <col min="7931" max="7931" width="11.44140625" style="4" customWidth="1"/>
    <col min="7932" max="7932" width="12.44140625" style="4" customWidth="1"/>
    <col min="7933" max="7933" width="13.5546875" style="4" customWidth="1"/>
    <col min="7934" max="8182" width="11.44140625" style="4"/>
    <col min="8183" max="8183" width="8" style="4" customWidth="1"/>
    <col min="8184" max="8184" width="52.44140625" style="4" customWidth="1"/>
    <col min="8185" max="8185" width="9.33203125" style="4" customWidth="1"/>
    <col min="8186" max="8186" width="7.109375" style="4" customWidth="1"/>
    <col min="8187" max="8187" width="11.44140625" style="4" customWidth="1"/>
    <col min="8188" max="8188" width="12.44140625" style="4" customWidth="1"/>
    <col min="8189" max="8189" width="13.5546875" style="4" customWidth="1"/>
    <col min="8190" max="8438" width="11.44140625" style="4"/>
    <col min="8439" max="8439" width="8" style="4" customWidth="1"/>
    <col min="8440" max="8440" width="52.44140625" style="4" customWidth="1"/>
    <col min="8441" max="8441" width="9.33203125" style="4" customWidth="1"/>
    <col min="8442" max="8442" width="7.109375" style="4" customWidth="1"/>
    <col min="8443" max="8443" width="11.44140625" style="4" customWidth="1"/>
    <col min="8444" max="8444" width="12.44140625" style="4" customWidth="1"/>
    <col min="8445" max="8445" width="13.5546875" style="4" customWidth="1"/>
    <col min="8446" max="8694" width="11.44140625" style="4"/>
    <col min="8695" max="8695" width="8" style="4" customWidth="1"/>
    <col min="8696" max="8696" width="52.44140625" style="4" customWidth="1"/>
    <col min="8697" max="8697" width="9.33203125" style="4" customWidth="1"/>
    <col min="8698" max="8698" width="7.109375" style="4" customWidth="1"/>
    <col min="8699" max="8699" width="11.44140625" style="4" customWidth="1"/>
    <col min="8700" max="8700" width="12.44140625" style="4" customWidth="1"/>
    <col min="8701" max="8701" width="13.5546875" style="4" customWidth="1"/>
    <col min="8702" max="8950" width="11.44140625" style="4"/>
    <col min="8951" max="8951" width="8" style="4" customWidth="1"/>
    <col min="8952" max="8952" width="52.44140625" style="4" customWidth="1"/>
    <col min="8953" max="8953" width="9.33203125" style="4" customWidth="1"/>
    <col min="8954" max="8954" width="7.109375" style="4" customWidth="1"/>
    <col min="8955" max="8955" width="11.44140625" style="4" customWidth="1"/>
    <col min="8956" max="8956" width="12.44140625" style="4" customWidth="1"/>
    <col min="8957" max="8957" width="13.5546875" style="4" customWidth="1"/>
    <col min="8958" max="9206" width="11.44140625" style="4"/>
    <col min="9207" max="9207" width="8" style="4" customWidth="1"/>
    <col min="9208" max="9208" width="52.44140625" style="4" customWidth="1"/>
    <col min="9209" max="9209" width="9.33203125" style="4" customWidth="1"/>
    <col min="9210" max="9210" width="7.109375" style="4" customWidth="1"/>
    <col min="9211" max="9211" width="11.44140625" style="4" customWidth="1"/>
    <col min="9212" max="9212" width="12.44140625" style="4" customWidth="1"/>
    <col min="9213" max="9213" width="13.5546875" style="4" customWidth="1"/>
    <col min="9214" max="9462" width="11.44140625" style="4"/>
    <col min="9463" max="9463" width="8" style="4" customWidth="1"/>
    <col min="9464" max="9464" width="52.44140625" style="4" customWidth="1"/>
    <col min="9465" max="9465" width="9.33203125" style="4" customWidth="1"/>
    <col min="9466" max="9466" width="7.109375" style="4" customWidth="1"/>
    <col min="9467" max="9467" width="11.44140625" style="4" customWidth="1"/>
    <col min="9468" max="9468" width="12.44140625" style="4" customWidth="1"/>
    <col min="9469" max="9469" width="13.5546875" style="4" customWidth="1"/>
    <col min="9470" max="9718" width="11.44140625" style="4"/>
    <col min="9719" max="9719" width="8" style="4" customWidth="1"/>
    <col min="9720" max="9720" width="52.44140625" style="4" customWidth="1"/>
    <col min="9721" max="9721" width="9.33203125" style="4" customWidth="1"/>
    <col min="9722" max="9722" width="7.109375" style="4" customWidth="1"/>
    <col min="9723" max="9723" width="11.44140625" style="4" customWidth="1"/>
    <col min="9724" max="9724" width="12.44140625" style="4" customWidth="1"/>
    <col min="9725" max="9725" width="13.5546875" style="4" customWidth="1"/>
    <col min="9726" max="9974" width="11.44140625" style="4"/>
    <col min="9975" max="9975" width="8" style="4" customWidth="1"/>
    <col min="9976" max="9976" width="52.44140625" style="4" customWidth="1"/>
    <col min="9977" max="9977" width="9.33203125" style="4" customWidth="1"/>
    <col min="9978" max="9978" width="7.109375" style="4" customWidth="1"/>
    <col min="9979" max="9979" width="11.44140625" style="4" customWidth="1"/>
    <col min="9980" max="9980" width="12.44140625" style="4" customWidth="1"/>
    <col min="9981" max="9981" width="13.5546875" style="4" customWidth="1"/>
    <col min="9982" max="10230" width="11.44140625" style="4"/>
    <col min="10231" max="10231" width="8" style="4" customWidth="1"/>
    <col min="10232" max="10232" width="52.44140625" style="4" customWidth="1"/>
    <col min="10233" max="10233" width="9.33203125" style="4" customWidth="1"/>
    <col min="10234" max="10234" width="7.109375" style="4" customWidth="1"/>
    <col min="10235" max="10235" width="11.44140625" style="4" customWidth="1"/>
    <col min="10236" max="10236" width="12.44140625" style="4" customWidth="1"/>
    <col min="10237" max="10237" width="13.5546875" style="4" customWidth="1"/>
    <col min="10238" max="10486" width="11.44140625" style="4"/>
    <col min="10487" max="10487" width="8" style="4" customWidth="1"/>
    <col min="10488" max="10488" width="52.44140625" style="4" customWidth="1"/>
    <col min="10489" max="10489" width="9.33203125" style="4" customWidth="1"/>
    <col min="10490" max="10490" width="7.109375" style="4" customWidth="1"/>
    <col min="10491" max="10491" width="11.44140625" style="4" customWidth="1"/>
    <col min="10492" max="10492" width="12.44140625" style="4" customWidth="1"/>
    <col min="10493" max="10493" width="13.5546875" style="4" customWidth="1"/>
    <col min="10494" max="10742" width="11.44140625" style="4"/>
    <col min="10743" max="10743" width="8" style="4" customWidth="1"/>
    <col min="10744" max="10744" width="52.44140625" style="4" customWidth="1"/>
    <col min="10745" max="10745" width="9.33203125" style="4" customWidth="1"/>
    <col min="10746" max="10746" width="7.109375" style="4" customWidth="1"/>
    <col min="10747" max="10747" width="11.44140625" style="4" customWidth="1"/>
    <col min="10748" max="10748" width="12.44140625" style="4" customWidth="1"/>
    <col min="10749" max="10749" width="13.5546875" style="4" customWidth="1"/>
    <col min="10750" max="10998" width="11.44140625" style="4"/>
    <col min="10999" max="10999" width="8" style="4" customWidth="1"/>
    <col min="11000" max="11000" width="52.44140625" style="4" customWidth="1"/>
    <col min="11001" max="11001" width="9.33203125" style="4" customWidth="1"/>
    <col min="11002" max="11002" width="7.109375" style="4" customWidth="1"/>
    <col min="11003" max="11003" width="11.44140625" style="4" customWidth="1"/>
    <col min="11004" max="11004" width="12.44140625" style="4" customWidth="1"/>
    <col min="11005" max="11005" width="13.5546875" style="4" customWidth="1"/>
    <col min="11006" max="11254" width="11.44140625" style="4"/>
    <col min="11255" max="11255" width="8" style="4" customWidth="1"/>
    <col min="11256" max="11256" width="52.44140625" style="4" customWidth="1"/>
    <col min="11257" max="11257" width="9.33203125" style="4" customWidth="1"/>
    <col min="11258" max="11258" width="7.109375" style="4" customWidth="1"/>
    <col min="11259" max="11259" width="11.44140625" style="4" customWidth="1"/>
    <col min="11260" max="11260" width="12.44140625" style="4" customWidth="1"/>
    <col min="11261" max="11261" width="13.5546875" style="4" customWidth="1"/>
    <col min="11262" max="11510" width="11.44140625" style="4"/>
    <col min="11511" max="11511" width="8" style="4" customWidth="1"/>
    <col min="11512" max="11512" width="52.44140625" style="4" customWidth="1"/>
    <col min="11513" max="11513" width="9.33203125" style="4" customWidth="1"/>
    <col min="11514" max="11514" width="7.109375" style="4" customWidth="1"/>
    <col min="11515" max="11515" width="11.44140625" style="4" customWidth="1"/>
    <col min="11516" max="11516" width="12.44140625" style="4" customWidth="1"/>
    <col min="11517" max="11517" width="13.5546875" style="4" customWidth="1"/>
    <col min="11518" max="11766" width="11.44140625" style="4"/>
    <col min="11767" max="11767" width="8" style="4" customWidth="1"/>
    <col min="11768" max="11768" width="52.44140625" style="4" customWidth="1"/>
    <col min="11769" max="11769" width="9.33203125" style="4" customWidth="1"/>
    <col min="11770" max="11770" width="7.109375" style="4" customWidth="1"/>
    <col min="11771" max="11771" width="11.44140625" style="4" customWidth="1"/>
    <col min="11772" max="11772" width="12.44140625" style="4" customWidth="1"/>
    <col min="11773" max="11773" width="13.5546875" style="4" customWidth="1"/>
    <col min="11774" max="12022" width="11.44140625" style="4"/>
    <col min="12023" max="12023" width="8" style="4" customWidth="1"/>
    <col min="12024" max="12024" width="52.44140625" style="4" customWidth="1"/>
    <col min="12025" max="12025" width="9.33203125" style="4" customWidth="1"/>
    <col min="12026" max="12026" width="7.109375" style="4" customWidth="1"/>
    <col min="12027" max="12027" width="11.44140625" style="4" customWidth="1"/>
    <col min="12028" max="12028" width="12.44140625" style="4" customWidth="1"/>
    <col min="12029" max="12029" width="13.5546875" style="4" customWidth="1"/>
    <col min="12030" max="12278" width="11.44140625" style="4"/>
    <col min="12279" max="12279" width="8" style="4" customWidth="1"/>
    <col min="12280" max="12280" width="52.44140625" style="4" customWidth="1"/>
    <col min="12281" max="12281" width="9.33203125" style="4" customWidth="1"/>
    <col min="12282" max="12282" width="7.109375" style="4" customWidth="1"/>
    <col min="12283" max="12283" width="11.44140625" style="4" customWidth="1"/>
    <col min="12284" max="12284" width="12.44140625" style="4" customWidth="1"/>
    <col min="12285" max="12285" width="13.5546875" style="4" customWidth="1"/>
    <col min="12286" max="12534" width="11.44140625" style="4"/>
    <col min="12535" max="12535" width="8" style="4" customWidth="1"/>
    <col min="12536" max="12536" width="52.44140625" style="4" customWidth="1"/>
    <col min="12537" max="12537" width="9.33203125" style="4" customWidth="1"/>
    <col min="12538" max="12538" width="7.109375" style="4" customWidth="1"/>
    <col min="12539" max="12539" width="11.44140625" style="4" customWidth="1"/>
    <col min="12540" max="12540" width="12.44140625" style="4" customWidth="1"/>
    <col min="12541" max="12541" width="13.5546875" style="4" customWidth="1"/>
    <col min="12542" max="12790" width="11.44140625" style="4"/>
    <col min="12791" max="12791" width="8" style="4" customWidth="1"/>
    <col min="12792" max="12792" width="52.44140625" style="4" customWidth="1"/>
    <col min="12793" max="12793" width="9.33203125" style="4" customWidth="1"/>
    <col min="12794" max="12794" width="7.109375" style="4" customWidth="1"/>
    <col min="12795" max="12795" width="11.44140625" style="4" customWidth="1"/>
    <col min="12796" max="12796" width="12.44140625" style="4" customWidth="1"/>
    <col min="12797" max="12797" width="13.5546875" style="4" customWidth="1"/>
    <col min="12798" max="13046" width="11.44140625" style="4"/>
    <col min="13047" max="13047" width="8" style="4" customWidth="1"/>
    <col min="13048" max="13048" width="52.44140625" style="4" customWidth="1"/>
    <col min="13049" max="13049" width="9.33203125" style="4" customWidth="1"/>
    <col min="13050" max="13050" width="7.109375" style="4" customWidth="1"/>
    <col min="13051" max="13051" width="11.44140625" style="4" customWidth="1"/>
    <col min="13052" max="13052" width="12.44140625" style="4" customWidth="1"/>
    <col min="13053" max="13053" width="13.5546875" style="4" customWidth="1"/>
    <col min="13054" max="13302" width="11.44140625" style="4"/>
    <col min="13303" max="13303" width="8" style="4" customWidth="1"/>
    <col min="13304" max="13304" width="52.44140625" style="4" customWidth="1"/>
    <col min="13305" max="13305" width="9.33203125" style="4" customWidth="1"/>
    <col min="13306" max="13306" width="7.109375" style="4" customWidth="1"/>
    <col min="13307" max="13307" width="11.44140625" style="4" customWidth="1"/>
    <col min="13308" max="13308" width="12.44140625" style="4" customWidth="1"/>
    <col min="13309" max="13309" width="13.5546875" style="4" customWidth="1"/>
    <col min="13310" max="13558" width="11.44140625" style="4"/>
    <col min="13559" max="13559" width="8" style="4" customWidth="1"/>
    <col min="13560" max="13560" width="52.44140625" style="4" customWidth="1"/>
    <col min="13561" max="13561" width="9.33203125" style="4" customWidth="1"/>
    <col min="13562" max="13562" width="7.109375" style="4" customWidth="1"/>
    <col min="13563" max="13563" width="11.44140625" style="4" customWidth="1"/>
    <col min="13564" max="13564" width="12.44140625" style="4" customWidth="1"/>
    <col min="13565" max="13565" width="13.5546875" style="4" customWidth="1"/>
    <col min="13566" max="13814" width="11.44140625" style="4"/>
    <col min="13815" max="13815" width="8" style="4" customWidth="1"/>
    <col min="13816" max="13816" width="52.44140625" style="4" customWidth="1"/>
    <col min="13817" max="13817" width="9.33203125" style="4" customWidth="1"/>
    <col min="13818" max="13818" width="7.109375" style="4" customWidth="1"/>
    <col min="13819" max="13819" width="11.44140625" style="4" customWidth="1"/>
    <col min="13820" max="13820" width="12.44140625" style="4" customWidth="1"/>
    <col min="13821" max="13821" width="13.5546875" style="4" customWidth="1"/>
    <col min="13822" max="14070" width="11.44140625" style="4"/>
    <col min="14071" max="14071" width="8" style="4" customWidth="1"/>
    <col min="14072" max="14072" width="52.44140625" style="4" customWidth="1"/>
    <col min="14073" max="14073" width="9.33203125" style="4" customWidth="1"/>
    <col min="14074" max="14074" width="7.109375" style="4" customWidth="1"/>
    <col min="14075" max="14075" width="11.44140625" style="4" customWidth="1"/>
    <col min="14076" max="14076" width="12.44140625" style="4" customWidth="1"/>
    <col min="14077" max="14077" width="13.5546875" style="4" customWidth="1"/>
    <col min="14078" max="14326" width="11.44140625" style="4"/>
    <col min="14327" max="14327" width="8" style="4" customWidth="1"/>
    <col min="14328" max="14328" width="52.44140625" style="4" customWidth="1"/>
    <col min="14329" max="14329" width="9.33203125" style="4" customWidth="1"/>
    <col min="14330" max="14330" width="7.109375" style="4" customWidth="1"/>
    <col min="14331" max="14331" width="11.44140625" style="4" customWidth="1"/>
    <col min="14332" max="14332" width="12.44140625" style="4" customWidth="1"/>
    <col min="14333" max="14333" width="13.5546875" style="4" customWidth="1"/>
    <col min="14334" max="14582" width="11.44140625" style="4"/>
    <col min="14583" max="14583" width="8" style="4" customWidth="1"/>
    <col min="14584" max="14584" width="52.44140625" style="4" customWidth="1"/>
    <col min="14585" max="14585" width="9.33203125" style="4" customWidth="1"/>
    <col min="14586" max="14586" width="7.109375" style="4" customWidth="1"/>
    <col min="14587" max="14587" width="11.44140625" style="4" customWidth="1"/>
    <col min="14588" max="14588" width="12.44140625" style="4" customWidth="1"/>
    <col min="14589" max="14589" width="13.5546875" style="4" customWidth="1"/>
    <col min="14590" max="14838" width="11.44140625" style="4"/>
    <col min="14839" max="14839" width="8" style="4" customWidth="1"/>
    <col min="14840" max="14840" width="52.44140625" style="4" customWidth="1"/>
    <col min="14841" max="14841" width="9.33203125" style="4" customWidth="1"/>
    <col min="14842" max="14842" width="7.109375" style="4" customWidth="1"/>
    <col min="14843" max="14843" width="11.44140625" style="4" customWidth="1"/>
    <col min="14844" max="14844" width="12.44140625" style="4" customWidth="1"/>
    <col min="14845" max="14845" width="13.5546875" style="4" customWidth="1"/>
    <col min="14846" max="15094" width="11.44140625" style="4"/>
    <col min="15095" max="15095" width="8" style="4" customWidth="1"/>
    <col min="15096" max="15096" width="52.44140625" style="4" customWidth="1"/>
    <col min="15097" max="15097" width="9.33203125" style="4" customWidth="1"/>
    <col min="15098" max="15098" width="7.109375" style="4" customWidth="1"/>
    <col min="15099" max="15099" width="11.44140625" style="4" customWidth="1"/>
    <col min="15100" max="15100" width="12.44140625" style="4" customWidth="1"/>
    <col min="15101" max="15101" width="13.5546875" style="4" customWidth="1"/>
    <col min="15102" max="15350" width="11.44140625" style="4"/>
    <col min="15351" max="15351" width="8" style="4" customWidth="1"/>
    <col min="15352" max="15352" width="52.44140625" style="4" customWidth="1"/>
    <col min="15353" max="15353" width="9.33203125" style="4" customWidth="1"/>
    <col min="15354" max="15354" width="7.109375" style="4" customWidth="1"/>
    <col min="15355" max="15355" width="11.44140625" style="4" customWidth="1"/>
    <col min="15356" max="15356" width="12.44140625" style="4" customWidth="1"/>
    <col min="15357" max="15357" width="13.5546875" style="4" customWidth="1"/>
    <col min="15358" max="15606" width="11.44140625" style="4"/>
    <col min="15607" max="15607" width="8" style="4" customWidth="1"/>
    <col min="15608" max="15608" width="52.44140625" style="4" customWidth="1"/>
    <col min="15609" max="15609" width="9.33203125" style="4" customWidth="1"/>
    <col min="15610" max="15610" width="7.109375" style="4" customWidth="1"/>
    <col min="15611" max="15611" width="11.44140625" style="4" customWidth="1"/>
    <col min="15612" max="15612" width="12.44140625" style="4" customWidth="1"/>
    <col min="15613" max="15613" width="13.5546875" style="4" customWidth="1"/>
    <col min="15614" max="15862" width="11.44140625" style="4"/>
    <col min="15863" max="15863" width="8" style="4" customWidth="1"/>
    <col min="15864" max="15864" width="52.44140625" style="4" customWidth="1"/>
    <col min="15865" max="15865" width="9.33203125" style="4" customWidth="1"/>
    <col min="15866" max="15866" width="7.109375" style="4" customWidth="1"/>
    <col min="15867" max="15867" width="11.44140625" style="4" customWidth="1"/>
    <col min="15868" max="15868" width="12.44140625" style="4" customWidth="1"/>
    <col min="15869" max="15869" width="13.5546875" style="4" customWidth="1"/>
    <col min="15870" max="16118" width="11.44140625" style="4"/>
    <col min="16119" max="16119" width="8" style="4" customWidth="1"/>
    <col min="16120" max="16120" width="52.44140625" style="4" customWidth="1"/>
    <col min="16121" max="16121" width="9.33203125" style="4" customWidth="1"/>
    <col min="16122" max="16122" width="7.109375" style="4" customWidth="1"/>
    <col min="16123" max="16123" width="11.44140625" style="4" customWidth="1"/>
    <col min="16124" max="16124" width="12.44140625" style="4" customWidth="1"/>
    <col min="16125" max="16125" width="13.5546875" style="4" customWidth="1"/>
    <col min="16126" max="16384" width="11.44140625" style="4"/>
  </cols>
  <sheetData>
    <row r="1" spans="1:8" x14ac:dyDescent="0.3">
      <c r="A1" s="124"/>
      <c r="B1" s="125"/>
      <c r="C1" s="126"/>
      <c r="D1" s="127"/>
      <c r="E1" s="126"/>
      <c r="F1" s="126"/>
    </row>
    <row r="2" spans="1:8" x14ac:dyDescent="0.3">
      <c r="A2" s="176" t="s">
        <v>17</v>
      </c>
      <c r="B2" s="176"/>
      <c r="C2" s="176"/>
      <c r="D2" s="176"/>
      <c r="E2" s="176"/>
      <c r="F2" s="176"/>
    </row>
    <row r="3" spans="1:8" x14ac:dyDescent="0.3">
      <c r="A3" s="177" t="s">
        <v>18</v>
      </c>
      <c r="B3" s="177"/>
      <c r="C3" s="177"/>
      <c r="D3" s="177"/>
      <c r="E3" s="177"/>
      <c r="F3" s="177"/>
    </row>
    <row r="4" spans="1:8" x14ac:dyDescent="0.3">
      <c r="A4" s="176" t="s">
        <v>15</v>
      </c>
      <c r="B4" s="176"/>
      <c r="C4" s="176"/>
      <c r="D4" s="176"/>
      <c r="E4" s="176"/>
      <c r="F4" s="176"/>
    </row>
    <row r="5" spans="1:8" x14ac:dyDescent="0.3">
      <c r="A5" s="124"/>
      <c r="B5" s="177" t="s">
        <v>36</v>
      </c>
      <c r="C5" s="177"/>
      <c r="D5" s="177"/>
      <c r="E5" s="177"/>
      <c r="F5" s="177"/>
    </row>
    <row r="6" spans="1:8" x14ac:dyDescent="0.3">
      <c r="A6" s="124"/>
      <c r="B6" s="128"/>
      <c r="C6" s="128"/>
      <c r="D6" s="128"/>
      <c r="E6" s="128"/>
      <c r="F6" s="128"/>
    </row>
    <row r="7" spans="1:8" ht="20.399999999999999" customHeight="1" x14ac:dyDescent="0.3">
      <c r="A7" s="129" t="s">
        <v>59</v>
      </c>
      <c r="B7" s="138" t="s">
        <v>69</v>
      </c>
      <c r="C7" s="138"/>
      <c r="D7" s="129"/>
      <c r="E7" s="130" t="s">
        <v>33</v>
      </c>
      <c r="F7" s="158">
        <f>F63</f>
        <v>0</v>
      </c>
      <c r="H7" s="20"/>
    </row>
    <row r="8" spans="1:8" ht="16.2" customHeight="1" x14ac:dyDescent="0.3">
      <c r="A8" s="131" t="s">
        <v>60</v>
      </c>
      <c r="B8" s="132" t="s">
        <v>58</v>
      </c>
      <c r="C8" s="132"/>
      <c r="D8" s="132"/>
      <c r="E8" s="132"/>
      <c r="F8" s="128"/>
    </row>
    <row r="9" spans="1:8" ht="15" customHeight="1" x14ac:dyDescent="0.3">
      <c r="A9" s="133" t="s">
        <v>56</v>
      </c>
      <c r="B9" s="134" t="s">
        <v>57</v>
      </c>
      <c r="C9" s="135"/>
      <c r="D9" s="136"/>
      <c r="E9" s="137"/>
      <c r="F9" s="137" t="s">
        <v>40</v>
      </c>
    </row>
    <row r="10" spans="1:8" s="5" customFormat="1" x14ac:dyDescent="0.3">
      <c r="A10" s="112" t="s">
        <v>7</v>
      </c>
      <c r="B10" s="113" t="s">
        <v>30</v>
      </c>
      <c r="C10" s="119" t="s">
        <v>1</v>
      </c>
      <c r="D10" s="119" t="s">
        <v>0</v>
      </c>
      <c r="E10" s="114" t="s">
        <v>8</v>
      </c>
      <c r="F10" s="115" t="s">
        <v>9</v>
      </c>
    </row>
    <row r="11" spans="1:8" s="5" customFormat="1" x14ac:dyDescent="0.3">
      <c r="A11" s="27"/>
      <c r="B11" s="118"/>
      <c r="C11" s="45"/>
      <c r="D11" s="116"/>
      <c r="E11" s="45"/>
      <c r="F11" s="117"/>
    </row>
    <row r="12" spans="1:8" s="5" customFormat="1" x14ac:dyDescent="0.3">
      <c r="A12" s="22">
        <v>1</v>
      </c>
      <c r="B12" s="23" t="s">
        <v>16</v>
      </c>
      <c r="C12" s="24"/>
      <c r="D12" s="25"/>
      <c r="E12" s="24"/>
      <c r="F12" s="26"/>
    </row>
    <row r="13" spans="1:8" s="5" customFormat="1" x14ac:dyDescent="0.3">
      <c r="A13" s="27">
        <f>A12+0.01</f>
        <v>1.01</v>
      </c>
      <c r="B13" s="28" t="s">
        <v>29</v>
      </c>
      <c r="C13" s="29">
        <v>1</v>
      </c>
      <c r="D13" s="30" t="s">
        <v>12</v>
      </c>
      <c r="E13" s="31"/>
      <c r="F13" s="160">
        <f>E13*C13</f>
        <v>0</v>
      </c>
    </row>
    <row r="14" spans="1:8" s="5" customFormat="1" x14ac:dyDescent="0.3">
      <c r="A14" s="27">
        <f t="shared" ref="A14:A16" si="0">A13+0.01</f>
        <v>1.02</v>
      </c>
      <c r="B14" s="28" t="s">
        <v>37</v>
      </c>
      <c r="C14" s="32">
        <v>1</v>
      </c>
      <c r="D14" s="30" t="s">
        <v>12</v>
      </c>
      <c r="E14" s="31"/>
      <c r="F14" s="160">
        <f>E14*C14</f>
        <v>0</v>
      </c>
    </row>
    <row r="15" spans="1:8" s="5" customFormat="1" x14ac:dyDescent="0.3">
      <c r="A15" s="27">
        <f t="shared" si="0"/>
        <v>1.03</v>
      </c>
      <c r="B15" s="33" t="s">
        <v>20</v>
      </c>
      <c r="C15" s="32">
        <v>1</v>
      </c>
      <c r="D15" s="34" t="s">
        <v>12</v>
      </c>
      <c r="E15" s="35"/>
      <c r="F15" s="160">
        <f>E15*C15</f>
        <v>0</v>
      </c>
    </row>
    <row r="16" spans="1:8" s="5" customFormat="1" x14ac:dyDescent="0.3">
      <c r="A16" s="27">
        <f t="shared" si="0"/>
        <v>1.04</v>
      </c>
      <c r="B16" s="33" t="s">
        <v>46</v>
      </c>
      <c r="C16" s="36">
        <v>2</v>
      </c>
      <c r="D16" s="37" t="s">
        <v>12</v>
      </c>
      <c r="E16" s="38"/>
      <c r="F16" s="161">
        <f>E16*C16</f>
        <v>0</v>
      </c>
    </row>
    <row r="17" spans="1:11" s="5" customFormat="1" x14ac:dyDescent="0.3">
      <c r="A17" s="39"/>
      <c r="B17" s="40" t="s">
        <v>24</v>
      </c>
      <c r="C17" s="40"/>
      <c r="D17" s="40"/>
      <c r="E17" s="40"/>
      <c r="F17" s="162">
        <f>SUM(F13:F16)</f>
        <v>0</v>
      </c>
    </row>
    <row r="18" spans="1:11" s="5" customFormat="1" x14ac:dyDescent="0.3">
      <c r="A18" s="41"/>
      <c r="B18" s="42"/>
      <c r="C18" s="43"/>
      <c r="D18" s="44"/>
      <c r="E18" s="45"/>
      <c r="F18" s="117"/>
    </row>
    <row r="19" spans="1:11" s="5" customFormat="1" x14ac:dyDescent="0.3">
      <c r="A19" s="22">
        <v>2</v>
      </c>
      <c r="B19" s="23" t="s">
        <v>22</v>
      </c>
      <c r="C19" s="24"/>
      <c r="D19" s="25"/>
      <c r="E19" s="24"/>
      <c r="F19" s="26"/>
    </row>
    <row r="20" spans="1:11" s="5" customFormat="1" x14ac:dyDescent="0.3">
      <c r="A20" s="46">
        <f>A19+0.01</f>
        <v>2.0099999999999998</v>
      </c>
      <c r="B20" s="47" t="s">
        <v>61</v>
      </c>
      <c r="C20" s="48">
        <f>C28*1*0.1</f>
        <v>78.7</v>
      </c>
      <c r="D20" s="49" t="s">
        <v>11</v>
      </c>
      <c r="E20" s="50"/>
      <c r="F20" s="163">
        <f t="shared" ref="F20:F24" si="1">E20*C20</f>
        <v>0</v>
      </c>
    </row>
    <row r="21" spans="1:11" s="5" customFormat="1" x14ac:dyDescent="0.3">
      <c r="A21" s="46">
        <f t="shared" ref="A21:A24" si="2">A20+0.01</f>
        <v>2.0199999999999996</v>
      </c>
      <c r="B21" s="47" t="s">
        <v>62</v>
      </c>
      <c r="C21" s="48">
        <f>(C28*0.09)+(C29*0.1)</f>
        <v>149.53</v>
      </c>
      <c r="D21" s="49" t="s">
        <v>32</v>
      </c>
      <c r="E21" s="50"/>
      <c r="F21" s="163">
        <f t="shared" si="1"/>
        <v>0</v>
      </c>
    </row>
    <row r="22" spans="1:11" s="5" customFormat="1" x14ac:dyDescent="0.3">
      <c r="A22" s="46">
        <f t="shared" si="2"/>
        <v>2.0299999999999994</v>
      </c>
      <c r="B22" s="47" t="s">
        <v>63</v>
      </c>
      <c r="C22" s="48">
        <f>C20*1.21</f>
        <v>95.227000000000004</v>
      </c>
      <c r="D22" s="49" t="s">
        <v>11</v>
      </c>
      <c r="E22" s="52"/>
      <c r="F22" s="163">
        <f t="shared" si="1"/>
        <v>0</v>
      </c>
    </row>
    <row r="23" spans="1:11" s="5" customFormat="1" x14ac:dyDescent="0.3">
      <c r="A23" s="46">
        <f t="shared" si="2"/>
        <v>2.0399999999999991</v>
      </c>
      <c r="B23" s="47" t="s">
        <v>48</v>
      </c>
      <c r="C23" s="48">
        <f>C21*1.3</f>
        <v>194.38900000000001</v>
      </c>
      <c r="D23" s="49" t="s">
        <v>11</v>
      </c>
      <c r="E23" s="52"/>
      <c r="F23" s="163">
        <f t="shared" si="1"/>
        <v>0</v>
      </c>
    </row>
    <row r="24" spans="1:11" s="5" customFormat="1" ht="31.2" x14ac:dyDescent="0.3">
      <c r="A24" s="46">
        <f t="shared" si="2"/>
        <v>2.0499999999999989</v>
      </c>
      <c r="B24" s="53" t="s">
        <v>49</v>
      </c>
      <c r="C24" s="48">
        <f>1*C28*0.12391852</f>
        <v>97.52387524000001</v>
      </c>
      <c r="D24" s="49" t="s">
        <v>11</v>
      </c>
      <c r="E24" s="52"/>
      <c r="F24" s="163">
        <f t="shared" si="1"/>
        <v>0</v>
      </c>
    </row>
    <row r="25" spans="1:11" s="5" customFormat="1" x14ac:dyDescent="0.3">
      <c r="A25" s="39"/>
      <c r="B25" s="40" t="s">
        <v>25</v>
      </c>
      <c r="C25" s="40"/>
      <c r="D25" s="40"/>
      <c r="E25" s="54"/>
      <c r="F25" s="55">
        <f>SUM(F20:F24)</f>
        <v>0</v>
      </c>
    </row>
    <row r="26" spans="1:11" s="5" customFormat="1" x14ac:dyDescent="0.3">
      <c r="A26" s="56"/>
      <c r="B26" s="57"/>
      <c r="C26" s="58"/>
      <c r="D26" s="59"/>
      <c r="E26" s="60"/>
      <c r="F26" s="61"/>
      <c r="G26" s="6"/>
      <c r="H26" s="7"/>
      <c r="I26" s="8"/>
      <c r="J26" s="9"/>
      <c r="K26" s="7"/>
    </row>
    <row r="27" spans="1:11" s="5" customFormat="1" x14ac:dyDescent="0.3">
      <c r="A27" s="22">
        <v>3</v>
      </c>
      <c r="B27" s="23" t="s">
        <v>64</v>
      </c>
      <c r="C27" s="24"/>
      <c r="D27" s="25"/>
      <c r="E27" s="62"/>
      <c r="F27" s="63"/>
      <c r="G27" s="10"/>
      <c r="H27" s="11"/>
      <c r="I27" s="12"/>
      <c r="J27" s="13"/>
      <c r="K27" s="11"/>
    </row>
    <row r="28" spans="1:11" s="5" customFormat="1" ht="31.2" x14ac:dyDescent="0.3">
      <c r="A28" s="46">
        <f>A27+0.01</f>
        <v>3.01</v>
      </c>
      <c r="B28" s="53" t="s">
        <v>47</v>
      </c>
      <c r="C28" s="64">
        <v>787</v>
      </c>
      <c r="D28" s="65" t="s">
        <v>6</v>
      </c>
      <c r="E28" s="50"/>
      <c r="F28" s="51">
        <f>E28*C28</f>
        <v>0</v>
      </c>
      <c r="G28" s="10"/>
      <c r="H28" s="11"/>
      <c r="I28" s="12"/>
      <c r="J28" s="13"/>
      <c r="K28" s="11"/>
    </row>
    <row r="29" spans="1:11" s="5" customFormat="1" ht="31.2" x14ac:dyDescent="0.3">
      <c r="A29" s="46">
        <f t="shared" ref="A29:A30" si="3">A28+0.01</f>
        <v>3.0199999999999996</v>
      </c>
      <c r="B29" s="53" t="s">
        <v>38</v>
      </c>
      <c r="C29" s="64">
        <f>C28*1</f>
        <v>787</v>
      </c>
      <c r="D29" s="65" t="s">
        <v>39</v>
      </c>
      <c r="E29" s="50"/>
      <c r="F29" s="51">
        <f t="shared" ref="F29:F30" si="4">E29*C29</f>
        <v>0</v>
      </c>
    </row>
    <row r="30" spans="1:11" s="5" customFormat="1" x14ac:dyDescent="0.3">
      <c r="A30" s="46">
        <f t="shared" si="3"/>
        <v>3.0299999999999994</v>
      </c>
      <c r="B30" s="53" t="s">
        <v>65</v>
      </c>
      <c r="C30" s="48">
        <f>C28*0.0494</f>
        <v>38.877800000000001</v>
      </c>
      <c r="D30" s="65" t="s">
        <v>11</v>
      </c>
      <c r="E30" s="66"/>
      <c r="F30" s="51">
        <f t="shared" si="4"/>
        <v>0</v>
      </c>
    </row>
    <row r="31" spans="1:11" s="5" customFormat="1" x14ac:dyDescent="0.3">
      <c r="A31" s="39"/>
      <c r="B31" s="40" t="s">
        <v>26</v>
      </c>
      <c r="C31" s="40"/>
      <c r="D31" s="40"/>
      <c r="E31" s="54"/>
      <c r="F31" s="55">
        <f>SUM(F28:F30)</f>
        <v>0</v>
      </c>
      <c r="G31" s="21"/>
    </row>
    <row r="32" spans="1:11" s="5" customFormat="1" x14ac:dyDescent="0.3">
      <c r="A32" s="67"/>
      <c r="B32" s="68"/>
      <c r="C32" s="69"/>
      <c r="D32" s="70"/>
      <c r="E32" s="71"/>
      <c r="F32" s="61"/>
    </row>
    <row r="33" spans="1:7" s="5" customFormat="1" x14ac:dyDescent="0.3">
      <c r="A33" s="22">
        <v>4</v>
      </c>
      <c r="B33" s="23" t="s">
        <v>55</v>
      </c>
      <c r="C33" s="24"/>
      <c r="D33" s="25"/>
      <c r="E33" s="62"/>
      <c r="F33" s="63"/>
    </row>
    <row r="34" spans="1:7" s="5" customFormat="1" x14ac:dyDescent="0.3">
      <c r="A34" s="72">
        <f>A33+0.01</f>
        <v>4.01</v>
      </c>
      <c r="B34" s="74" t="s">
        <v>41</v>
      </c>
      <c r="C34" s="31">
        <v>1</v>
      </c>
      <c r="D34" s="30" t="s">
        <v>42</v>
      </c>
      <c r="E34" s="75"/>
      <c r="F34" s="73">
        <f t="shared" ref="F34:F38" si="5">C34*E34</f>
        <v>0</v>
      </c>
    </row>
    <row r="35" spans="1:7" s="5" customFormat="1" x14ac:dyDescent="0.3">
      <c r="A35" s="72">
        <f t="shared" ref="A35:A38" si="6">A34+0.01</f>
        <v>4.0199999999999996</v>
      </c>
      <c r="B35" s="74" t="s">
        <v>43</v>
      </c>
      <c r="C35" s="31">
        <f>8*2*0.6</f>
        <v>9.6</v>
      </c>
      <c r="D35" s="30" t="s">
        <v>32</v>
      </c>
      <c r="E35" s="75"/>
      <c r="F35" s="73">
        <f t="shared" si="5"/>
        <v>0</v>
      </c>
    </row>
    <row r="36" spans="1:7" s="5" customFormat="1" x14ac:dyDescent="0.3">
      <c r="A36" s="72">
        <f t="shared" si="6"/>
        <v>4.0299999999999994</v>
      </c>
      <c r="B36" s="74" t="s">
        <v>44</v>
      </c>
      <c r="C36" s="31">
        <f>C35*1.21</f>
        <v>11.616</v>
      </c>
      <c r="D36" s="30" t="s">
        <v>32</v>
      </c>
      <c r="E36" s="75"/>
      <c r="F36" s="73">
        <f t="shared" si="5"/>
        <v>0</v>
      </c>
    </row>
    <row r="37" spans="1:7" s="5" customFormat="1" ht="31.2" x14ac:dyDescent="0.3">
      <c r="A37" s="72">
        <f t="shared" si="6"/>
        <v>4.0399999999999991</v>
      </c>
      <c r="B37" s="74" t="s">
        <v>54</v>
      </c>
      <c r="C37" s="48">
        <f>8*1.8*0.2</f>
        <v>2.8800000000000003</v>
      </c>
      <c r="D37" s="49" t="s">
        <v>31</v>
      </c>
      <c r="E37" s="50"/>
      <c r="F37" s="108">
        <f t="shared" si="5"/>
        <v>0</v>
      </c>
    </row>
    <row r="38" spans="1:7" s="5" customFormat="1" x14ac:dyDescent="0.3">
      <c r="A38" s="72">
        <f t="shared" si="6"/>
        <v>4.0499999999999989</v>
      </c>
      <c r="B38" s="74" t="s">
        <v>66</v>
      </c>
      <c r="C38" s="48">
        <f>8*1.8*0.3</f>
        <v>4.32</v>
      </c>
      <c r="D38" s="49" t="s">
        <v>31</v>
      </c>
      <c r="E38" s="50"/>
      <c r="F38" s="108">
        <f t="shared" si="5"/>
        <v>0</v>
      </c>
    </row>
    <row r="39" spans="1:7" s="5" customFormat="1" x14ac:dyDescent="0.3">
      <c r="A39" s="76"/>
      <c r="B39" s="77" t="s">
        <v>45</v>
      </c>
      <c r="C39" s="78"/>
      <c r="D39" s="79"/>
      <c r="E39" s="80"/>
      <c r="F39" s="81">
        <f>SUM(F34:F38)</f>
        <v>0</v>
      </c>
    </row>
    <row r="40" spans="1:7" s="5" customFormat="1" x14ac:dyDescent="0.3">
      <c r="A40" s="67"/>
      <c r="B40" s="68"/>
      <c r="C40" s="69"/>
      <c r="D40" s="70"/>
      <c r="E40" s="71"/>
      <c r="F40" s="61"/>
    </row>
    <row r="41" spans="1:7" s="5" customFormat="1" x14ac:dyDescent="0.3">
      <c r="A41" s="22">
        <v>5</v>
      </c>
      <c r="B41" s="82" t="s">
        <v>21</v>
      </c>
      <c r="C41" s="83">
        <v>1</v>
      </c>
      <c r="D41" s="84" t="s">
        <v>12</v>
      </c>
      <c r="E41" s="62"/>
      <c r="F41" s="63">
        <f>E41*C41</f>
        <v>0</v>
      </c>
    </row>
    <row r="42" spans="1:7" s="5" customFormat="1" x14ac:dyDescent="0.3">
      <c r="A42" s="85"/>
      <c r="B42" s="86" t="s">
        <v>27</v>
      </c>
      <c r="C42" s="86"/>
      <c r="D42" s="86"/>
      <c r="E42" s="87"/>
      <c r="F42" s="88">
        <f>SUM(F41)</f>
        <v>0</v>
      </c>
    </row>
    <row r="43" spans="1:7" s="5" customFormat="1" x14ac:dyDescent="0.3">
      <c r="A43" s="150"/>
      <c r="B43" s="151"/>
      <c r="C43" s="151"/>
      <c r="D43" s="151"/>
      <c r="E43" s="152"/>
      <c r="F43" s="153"/>
    </row>
    <row r="44" spans="1:7" s="5" customFormat="1" x14ac:dyDescent="0.3">
      <c r="A44" s="165" t="s">
        <v>10</v>
      </c>
      <c r="B44" s="166"/>
      <c r="C44" s="166"/>
      <c r="D44" s="166"/>
      <c r="E44" s="166"/>
      <c r="F44" s="107">
        <f>F42+F39+F31+F25+F17</f>
        <v>0</v>
      </c>
    </row>
    <row r="45" spans="1:7" s="5" customFormat="1" x14ac:dyDescent="0.3">
      <c r="A45" s="154"/>
      <c r="B45" s="155"/>
      <c r="C45" s="155"/>
      <c r="D45" s="155"/>
      <c r="E45" s="155"/>
      <c r="F45" s="156"/>
    </row>
    <row r="46" spans="1:7" s="5" customFormat="1" x14ac:dyDescent="0.3">
      <c r="A46" s="165" t="s">
        <v>10</v>
      </c>
      <c r="B46" s="166"/>
      <c r="C46" s="166"/>
      <c r="D46" s="166"/>
      <c r="E46" s="166"/>
      <c r="F46" s="107">
        <f>F44</f>
        <v>0</v>
      </c>
      <c r="G46" s="107"/>
    </row>
    <row r="47" spans="1:7" s="5" customFormat="1" x14ac:dyDescent="0.3">
      <c r="A47" s="89"/>
      <c r="B47" s="90"/>
      <c r="C47" s="91"/>
      <c r="D47" s="92"/>
      <c r="E47" s="91"/>
      <c r="F47" s="93"/>
    </row>
    <row r="48" spans="1:7" s="5" customFormat="1" x14ac:dyDescent="0.3">
      <c r="A48" s="89"/>
      <c r="B48" s="98" t="s">
        <v>14</v>
      </c>
      <c r="C48" s="99">
        <v>0.05</v>
      </c>
      <c r="D48" s="97"/>
      <c r="E48" s="91"/>
      <c r="F48" s="101">
        <f>C48*F46</f>
        <v>0</v>
      </c>
    </row>
    <row r="49" spans="1:14" s="5" customFormat="1" x14ac:dyDescent="0.3">
      <c r="A49" s="89"/>
      <c r="B49" s="94" t="s">
        <v>2</v>
      </c>
      <c r="C49" s="91"/>
      <c r="D49" s="92"/>
      <c r="E49" s="91"/>
      <c r="F49" s="93"/>
    </row>
    <row r="50" spans="1:14" x14ac:dyDescent="0.3">
      <c r="A50" s="89"/>
      <c r="B50" s="90" t="s">
        <v>3</v>
      </c>
      <c r="C50" s="95">
        <v>0.1</v>
      </c>
      <c r="D50" s="92"/>
      <c r="E50" s="91"/>
      <c r="F50" s="93">
        <f>F46*C50</f>
        <v>0</v>
      </c>
      <c r="G50" s="5"/>
      <c r="H50" s="5"/>
      <c r="I50" s="5"/>
      <c r="J50" s="5"/>
      <c r="K50" s="5"/>
      <c r="L50" s="5"/>
      <c r="M50" s="5"/>
      <c r="N50" s="5"/>
    </row>
    <row r="51" spans="1:14" x14ac:dyDescent="0.3">
      <c r="A51" s="89"/>
      <c r="B51" s="90" t="s">
        <v>4</v>
      </c>
      <c r="C51" s="96">
        <v>0.03</v>
      </c>
      <c r="D51" s="92"/>
      <c r="E51" s="91"/>
      <c r="F51" s="93">
        <f>F46*C51</f>
        <v>0</v>
      </c>
      <c r="G51" s="5"/>
      <c r="H51" s="5"/>
      <c r="I51" s="5"/>
      <c r="J51" s="5"/>
      <c r="K51" s="5"/>
      <c r="L51" s="5"/>
      <c r="M51" s="5"/>
      <c r="N51" s="5"/>
    </row>
    <row r="52" spans="1:14" x14ac:dyDescent="0.3">
      <c r="A52" s="89"/>
      <c r="B52" s="90" t="s">
        <v>67</v>
      </c>
      <c r="C52" s="96">
        <v>0.04</v>
      </c>
      <c r="D52" s="97"/>
      <c r="E52" s="91"/>
      <c r="F52" s="93">
        <f>F46*C52</f>
        <v>0</v>
      </c>
      <c r="G52" s="5"/>
      <c r="H52" s="5"/>
      <c r="I52" s="5"/>
      <c r="J52" s="5"/>
      <c r="K52" s="5"/>
      <c r="L52" s="5"/>
      <c r="M52" s="5"/>
      <c r="N52" s="5"/>
    </row>
    <row r="53" spans="1:14" x14ac:dyDescent="0.3">
      <c r="A53" s="89"/>
      <c r="B53" s="90" t="s">
        <v>13</v>
      </c>
      <c r="C53" s="96">
        <v>0.01</v>
      </c>
      <c r="D53" s="97"/>
      <c r="E53" s="91"/>
      <c r="F53" s="93">
        <f>F46*C53</f>
        <v>0</v>
      </c>
      <c r="G53" s="5"/>
      <c r="H53" s="5"/>
      <c r="I53" s="5"/>
      <c r="J53" s="5"/>
      <c r="K53" s="5"/>
      <c r="L53" s="5"/>
      <c r="M53" s="5"/>
      <c r="N53" s="5"/>
    </row>
    <row r="54" spans="1:14" x14ac:dyDescent="0.3">
      <c r="A54" s="89"/>
      <c r="B54" s="90" t="s">
        <v>5</v>
      </c>
      <c r="C54" s="96">
        <v>0.01</v>
      </c>
      <c r="D54" s="97"/>
      <c r="E54" s="91"/>
      <c r="F54" s="93">
        <f>F46*C54</f>
        <v>0</v>
      </c>
      <c r="G54" s="5"/>
      <c r="H54" s="5"/>
      <c r="I54" s="5"/>
      <c r="J54" s="5"/>
      <c r="K54" s="5"/>
      <c r="L54" s="5"/>
      <c r="M54" s="5"/>
      <c r="N54" s="5"/>
    </row>
    <row r="55" spans="1:14" x14ac:dyDescent="0.3">
      <c r="A55" s="89"/>
      <c r="B55" s="90" t="s">
        <v>28</v>
      </c>
      <c r="C55" s="96">
        <v>1E-3</v>
      </c>
      <c r="D55" s="97"/>
      <c r="E55" s="91"/>
      <c r="F55" s="93">
        <f>F46*C55</f>
        <v>0</v>
      </c>
    </row>
    <row r="56" spans="1:14" x14ac:dyDescent="0.3">
      <c r="A56" s="89"/>
      <c r="B56" s="90" t="s">
        <v>68</v>
      </c>
      <c r="C56" s="96">
        <v>0.05</v>
      </c>
      <c r="D56" s="97"/>
      <c r="E56" s="91"/>
      <c r="F56" s="93">
        <f>F46*C56</f>
        <v>0</v>
      </c>
    </row>
    <row r="57" spans="1:14" x14ac:dyDescent="0.3">
      <c r="A57" s="89"/>
      <c r="B57" s="90" t="s">
        <v>19</v>
      </c>
      <c r="C57" s="96">
        <v>0.18</v>
      </c>
      <c r="D57" s="97"/>
      <c r="E57" s="91"/>
      <c r="F57" s="93">
        <f>F50*C57</f>
        <v>0</v>
      </c>
    </row>
    <row r="58" spans="1:14" x14ac:dyDescent="0.3">
      <c r="A58" s="89"/>
      <c r="B58" s="98"/>
      <c r="C58" s="99"/>
      <c r="D58" s="97"/>
      <c r="E58" s="91"/>
      <c r="F58" s="100"/>
    </row>
    <row r="59" spans="1:14" x14ac:dyDescent="0.3">
      <c r="A59" s="103"/>
      <c r="B59" s="123" t="s">
        <v>73</v>
      </c>
      <c r="C59" s="104"/>
      <c r="D59" s="105"/>
      <c r="E59" s="106"/>
      <c r="F59" s="107">
        <f>SUM(F50:F58)</f>
        <v>0</v>
      </c>
    </row>
    <row r="60" spans="1:14" x14ac:dyDescent="0.3">
      <c r="A60" s="89"/>
      <c r="B60" s="92"/>
      <c r="C60" s="99"/>
      <c r="D60" s="97"/>
      <c r="E60" s="91"/>
      <c r="F60" s="100"/>
    </row>
    <row r="61" spans="1:14" x14ac:dyDescent="0.3">
      <c r="A61" s="103"/>
      <c r="B61" s="123" t="s">
        <v>72</v>
      </c>
      <c r="C61" s="104"/>
      <c r="D61" s="105"/>
      <c r="E61" s="106"/>
      <c r="F61" s="159">
        <f>F59+F46+F48</f>
        <v>0</v>
      </c>
    </row>
    <row r="62" spans="1:14" x14ac:dyDescent="0.3">
      <c r="A62" s="89"/>
      <c r="B62" s="98"/>
      <c r="C62" s="99"/>
      <c r="D62" s="97"/>
      <c r="E62" s="91"/>
      <c r="F62" s="93"/>
    </row>
    <row r="63" spans="1:14" x14ac:dyDescent="0.3">
      <c r="A63" s="167" t="s">
        <v>71</v>
      </c>
      <c r="B63" s="168"/>
      <c r="C63" s="168"/>
      <c r="D63" s="168"/>
      <c r="E63" s="168"/>
      <c r="F63" s="102">
        <f>F61</f>
        <v>0</v>
      </c>
      <c r="G63" s="157"/>
    </row>
    <row r="64" spans="1:14" s="14" customFormat="1" ht="16.2" thickBot="1" x14ac:dyDescent="0.35">
      <c r="A64" s="139" t="s">
        <v>50</v>
      </c>
      <c r="B64" s="140" t="s">
        <v>34</v>
      </c>
      <c r="C64" s="141"/>
      <c r="D64" s="140"/>
      <c r="E64" s="139"/>
      <c r="F64" s="142"/>
      <c r="G64" s="4"/>
      <c r="H64" s="4"/>
      <c r="I64" s="4"/>
      <c r="J64" s="4"/>
      <c r="K64" s="4"/>
      <c r="L64" s="4"/>
      <c r="M64" s="4"/>
      <c r="N64" s="4"/>
    </row>
    <row r="65" spans="1:14" s="15" customFormat="1" ht="16.2" thickTop="1" x14ac:dyDescent="0.3">
      <c r="A65" s="120" t="s">
        <v>23</v>
      </c>
      <c r="B65" s="121" t="s">
        <v>35</v>
      </c>
      <c r="C65" s="122"/>
      <c r="D65" s="121"/>
      <c r="E65" s="143"/>
      <c r="F65" s="143"/>
      <c r="G65" s="4"/>
      <c r="H65" s="4"/>
      <c r="I65" s="4"/>
      <c r="J65" s="4"/>
      <c r="K65" s="4"/>
      <c r="L65" s="4"/>
      <c r="M65" s="4"/>
      <c r="N65" s="4"/>
    </row>
    <row r="66" spans="1:14" x14ac:dyDescent="0.3">
      <c r="A66" s="120"/>
      <c r="B66" s="121"/>
      <c r="C66" s="122"/>
      <c r="D66" s="121"/>
      <c r="E66" s="143"/>
      <c r="F66" s="143"/>
    </row>
    <row r="67" spans="1:14" ht="15.6" customHeight="1" x14ac:dyDescent="0.3">
      <c r="A67" s="171" t="s">
        <v>51</v>
      </c>
      <c r="B67" s="171"/>
      <c r="C67" s="144" t="s">
        <v>52</v>
      </c>
      <c r="D67" s="144"/>
      <c r="E67" s="144"/>
      <c r="F67" s="144"/>
    </row>
    <row r="68" spans="1:14" x14ac:dyDescent="0.3">
      <c r="A68" s="145"/>
      <c r="B68" s="146"/>
      <c r="C68" s="147"/>
      <c r="D68" s="147"/>
      <c r="E68" s="147"/>
      <c r="F68" s="147"/>
    </row>
    <row r="69" spans="1:14" x14ac:dyDescent="0.3">
      <c r="A69" s="145"/>
      <c r="B69" s="146"/>
      <c r="C69" s="147"/>
      <c r="D69" s="147"/>
      <c r="E69" s="147"/>
      <c r="F69" s="147"/>
    </row>
    <row r="70" spans="1:14" ht="16.2" thickBot="1" x14ac:dyDescent="0.35">
      <c r="A70" s="109" t="s">
        <v>53</v>
      </c>
      <c r="B70" s="110"/>
      <c r="C70" s="143"/>
      <c r="D70" s="143"/>
      <c r="E70" s="143" t="s">
        <v>70</v>
      </c>
      <c r="F70" s="143"/>
      <c r="G70" s="14"/>
      <c r="H70" s="14"/>
      <c r="I70" s="14"/>
      <c r="J70" s="14"/>
      <c r="K70" s="14"/>
      <c r="L70" s="14"/>
      <c r="M70" s="14"/>
      <c r="N70" s="14"/>
    </row>
    <row r="71" spans="1:14" ht="16.2" thickTop="1" x14ac:dyDescent="0.3">
      <c r="A71" s="172"/>
      <c r="B71" s="172"/>
      <c r="C71" s="172"/>
      <c r="D71" s="173"/>
      <c r="E71" s="173"/>
      <c r="F71" s="173"/>
      <c r="G71" s="15"/>
      <c r="H71" s="15"/>
      <c r="I71" s="15"/>
      <c r="J71" s="15"/>
      <c r="K71" s="15"/>
      <c r="L71" s="15"/>
      <c r="M71" s="15"/>
      <c r="N71" s="15"/>
    </row>
    <row r="72" spans="1:14" x14ac:dyDescent="0.3">
      <c r="A72" s="174"/>
      <c r="B72" s="174"/>
      <c r="C72" s="174"/>
      <c r="D72" s="175"/>
      <c r="E72" s="175"/>
      <c r="F72" s="175"/>
    </row>
    <row r="73" spans="1:14" x14ac:dyDescent="0.3">
      <c r="A73" s="111"/>
      <c r="B73" s="111"/>
      <c r="C73" s="111"/>
      <c r="D73" s="111"/>
      <c r="E73" s="111"/>
      <c r="F73" s="111"/>
    </row>
    <row r="74" spans="1:14" x14ac:dyDescent="0.3">
      <c r="A74" s="148"/>
      <c r="B74" s="149"/>
      <c r="C74" s="126"/>
      <c r="D74" s="149"/>
      <c r="E74" s="126"/>
      <c r="F74" s="126"/>
    </row>
    <row r="75" spans="1:14" x14ac:dyDescent="0.3">
      <c r="A75" s="169"/>
      <c r="B75" s="169"/>
      <c r="C75" s="169"/>
      <c r="D75" s="169"/>
      <c r="E75" s="169"/>
      <c r="F75" s="169"/>
    </row>
    <row r="76" spans="1:14" ht="15.75" customHeight="1" x14ac:dyDescent="0.3">
      <c r="A76" s="170"/>
      <c r="B76" s="170"/>
      <c r="C76" s="170"/>
      <c r="D76" s="170"/>
      <c r="E76" s="170"/>
      <c r="F76" s="170"/>
    </row>
    <row r="77" spans="1:14" ht="15.75" customHeight="1" x14ac:dyDescent="0.3">
      <c r="A77" s="169"/>
      <c r="B77" s="169"/>
      <c r="C77" s="169"/>
      <c r="D77" s="169"/>
      <c r="E77" s="169"/>
      <c r="F77" s="169"/>
    </row>
    <row r="78" spans="1:14" x14ac:dyDescent="0.3">
      <c r="A78" s="3"/>
      <c r="B78" s="1"/>
      <c r="C78" s="2"/>
      <c r="D78" s="1"/>
      <c r="E78" s="2"/>
      <c r="F78" s="2"/>
    </row>
    <row r="79" spans="1:14" x14ac:dyDescent="0.3">
      <c r="A79" s="164"/>
      <c r="B79" s="164"/>
      <c r="C79" s="164"/>
      <c r="D79" s="164"/>
      <c r="E79" s="164"/>
      <c r="F79" s="164"/>
    </row>
  </sheetData>
  <mergeCells count="16">
    <mergeCell ref="A2:F2"/>
    <mergeCell ref="A3:F3"/>
    <mergeCell ref="A4:F4"/>
    <mergeCell ref="B5:F5"/>
    <mergeCell ref="A44:E44"/>
    <mergeCell ref="A79:F79"/>
    <mergeCell ref="A46:E46"/>
    <mergeCell ref="A63:E63"/>
    <mergeCell ref="A77:F77"/>
    <mergeCell ref="A75:F75"/>
    <mergeCell ref="A76:F76"/>
    <mergeCell ref="A67:B67"/>
    <mergeCell ref="A71:C71"/>
    <mergeCell ref="D71:F71"/>
    <mergeCell ref="A72:C72"/>
    <mergeCell ref="D72:F72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Página &amp;P</oddFooter>
  </headerFooter>
  <rowBreaks count="1" manualBreakCount="1">
    <brk id="4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2023-06-14T17:15:23Z</cp:lastPrinted>
  <dcterms:created xsi:type="dcterms:W3CDTF">2012-10-02T15:50:49Z</dcterms:created>
  <dcterms:modified xsi:type="dcterms:W3CDTF">2023-06-22T18:02:44Z</dcterms:modified>
</cp:coreProperties>
</file>