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delapaz\Desktop\Ing. Relyn\Obras  a  Licitar.  part\Presup  a  revisar\revisado\Limpio\"/>
    </mc:Choice>
  </mc:AlternateContent>
  <bookViews>
    <workbookView xWindow="0" yWindow="0" windowWidth="19200" windowHeight="10608" tabRatio="809"/>
  </bookViews>
  <sheets>
    <sheet name="Parque" sheetId="2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a">#REF!</definedName>
    <definedName name="\b">'[1]CUB-10181-3(Rescision)'!#REF!</definedName>
    <definedName name="\c">#N/A</definedName>
    <definedName name="\d">#N/A</definedName>
    <definedName name="\f">'[1]CUB-10181-3(Rescision)'!#REF!</definedName>
    <definedName name="\i">'[1]CUB-10181-3(Rescision)'!#REF!</definedName>
    <definedName name="\m">'[1]CUB-10181-3(Rescision)'!#REF!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TWS10" localSheetId="0">'[2]Analisis Detallado'!#REF!</definedName>
    <definedName name="___TWS10">'[2]Analisis Detallado'!#REF!</definedName>
    <definedName name="___TWS12" localSheetId="0">'[2]Analisis Detallado'!#REF!</definedName>
    <definedName name="___TWS12">'[2]Analisis Detallado'!#REF!</definedName>
    <definedName name="___TWS14" localSheetId="0">'[2]Analisis Detallado'!#REF!</definedName>
    <definedName name="___TWS14">'[2]Analisis Detallado'!#REF!</definedName>
    <definedName name="___TWS16" localSheetId="0">'[2]Analisis Detallado'!#REF!</definedName>
    <definedName name="___TWS16">'[2]Analisis Detallado'!#REF!</definedName>
    <definedName name="___TWS18" localSheetId="0">'[2]Analisis Detallado'!#REF!</definedName>
    <definedName name="___TWS18">'[2]Analisis Detallado'!#REF!</definedName>
    <definedName name="___TWS8" localSheetId="0">'[2]Analisis Detallado'!#REF!</definedName>
    <definedName name="___TWS8">'[2]Analisis Detallado'!#REF!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ACG60">[3]INSUMOS!$H$41</definedName>
    <definedName name="__F">#REF!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TWS10" localSheetId="0">'[4]Analisis Detallado'!#REF!</definedName>
    <definedName name="__TWS10">'[4]Analisis Detallado'!#REF!</definedName>
    <definedName name="__TWS12" localSheetId="0">'[4]Analisis Detallado'!#REF!</definedName>
    <definedName name="__TWS12">'[4]Analisis Detallado'!#REF!</definedName>
    <definedName name="__TWS14" localSheetId="0">'[4]Analisis Detallado'!#REF!</definedName>
    <definedName name="__TWS14">'[4]Analisis Detallado'!#REF!</definedName>
    <definedName name="__TWS16" localSheetId="0">'[4]Analisis Detallado'!#REF!</definedName>
    <definedName name="__TWS16">'[4]Analisis Detallado'!#REF!</definedName>
    <definedName name="__TWS18" localSheetId="0">'[4]Analisis Detallado'!#REF!</definedName>
    <definedName name="__TWS18">'[4]Analisis Detallado'!#REF!</definedName>
    <definedName name="__TWS8" localSheetId="0">'[4]Analisis Detallado'!#REF!</definedName>
    <definedName name="__TWS8">'[4]Analisis Detallado'!#REF!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ACG60">[5]INSUMOS!$H$41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TWS10" localSheetId="0">'[4]Analisis Detallado'!#REF!</definedName>
    <definedName name="_TWS10">'[4]Analisis Detallado'!#REF!</definedName>
    <definedName name="_TWS12" localSheetId="0">'[4]Analisis Detallado'!#REF!</definedName>
    <definedName name="_TWS12">'[4]Analisis Detallado'!#REF!</definedName>
    <definedName name="_TWS14" localSheetId="0">'[4]Analisis Detallado'!#REF!</definedName>
    <definedName name="_TWS14">'[4]Analisis Detallado'!#REF!</definedName>
    <definedName name="_TWS16" localSheetId="0">'[4]Analisis Detallado'!#REF!</definedName>
    <definedName name="_TWS16">'[4]Analisis Detallado'!#REF!</definedName>
    <definedName name="_TWS18" localSheetId="0">'[4]Analisis Detallado'!#REF!</definedName>
    <definedName name="_TWS18">'[4]Analisis Detallado'!#REF!</definedName>
    <definedName name="_TWS8" localSheetId="0">'[4]Analisis Detallado'!#REF!</definedName>
    <definedName name="_TWS8">'[4]Analisis Detallado'!#REF!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'[2]Analisis Detallado'!#REF!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[6]M.O.!#REF!</definedName>
    <definedName name="AC38G40">'[7]LISTADO INSUMOS DEL 2000'!$I$29</definedName>
    <definedName name="ACER1_" localSheetId="0">'[4]Analisis Detallado'!#REF!</definedName>
    <definedName name="ACER1_">'[4]Analisis Detallado'!#REF!</definedName>
    <definedName name="ACER1_2_" localSheetId="0">'[4]Analisis Detallado'!#REF!</definedName>
    <definedName name="ACER1_2_">'[4]Analisis Detallado'!#REF!</definedName>
    <definedName name="ACER3_4_" localSheetId="0">'[4]Analisis Detallado'!#REF!</definedName>
    <definedName name="ACER3_4_">'[4]Analisis Detallado'!#REF!</definedName>
    <definedName name="ACER3_8_" localSheetId="0">'[4]Analisis Detallado'!#REF!</definedName>
    <definedName name="ACER3_8_">'[4]Analisis Detallado'!#REF!</definedName>
    <definedName name="acero">#REF!</definedName>
    <definedName name="acero_6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_" localSheetId="0">'[4]Analisis Detallado'!#REF!</definedName>
    <definedName name="ACERO1_">'[4]Analisis Detallado'!#REF!</definedName>
    <definedName name="ACERO1_2_" localSheetId="0">'[4]Analisis Detallado'!#REF!</definedName>
    <definedName name="ACERO1_2_">'[4]Analisis Detallado'!#REF!</definedName>
    <definedName name="ACERO1_4_" localSheetId="0">'[4]Analisis Detallado'!#REF!</definedName>
    <definedName name="ACERO1_4_">'[4]Analisis Detallado'!#REF!</definedName>
    <definedName name="ACERO3_4_" localSheetId="0">'[4]Analisis Detallado'!#REF!</definedName>
    <definedName name="ACERO3_4_">'[4]Analisis Detallado'!#REF!</definedName>
    <definedName name="ACERO3_8_" localSheetId="0">'[4]Analisis Detallado'!#REF!</definedName>
    <definedName name="ACERO3_8_">'[4]Analisis Detallado'!#REF!</definedName>
    <definedName name="acero60">#REF!</definedName>
    <definedName name="acero60_8">#REF!</definedName>
    <definedName name="ACUEDUCTO">[8]INS!#REF!</definedName>
    <definedName name="ACUEDUCTO_8">#REF!</definedName>
    <definedName name="ADA">'[9]CUB-10181-3(Rescision)'!#REF!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 localSheetId="0">'[4]Analisis Detallado'!#REF!</definedName>
    <definedName name="AGUA">'[4]Analisis Detallado'!#REF!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H210K" localSheetId="0">#REF!</definedName>
    <definedName name="AH210K">#REF!</definedName>
    <definedName name="AH280K" localSheetId="0">#REF!</definedName>
    <definedName name="AH280K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RE" localSheetId="0">'[4]Analisis Detallado'!#REF!</definedName>
    <definedName name="ALAMBRE">'[4]Analisis Detallado'!#REF!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[10]M.O.!$C$12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BAÑIL2">[11]M.O!$D$13</definedName>
    <definedName name="altura">[12]presupuesto!#REF!</definedName>
    <definedName name="ana">#REF!</definedName>
    <definedName name="ana_6">#REF!</definedName>
    <definedName name="analiis">[13]M.O.!#REF!</definedName>
    <definedName name="analisis">#REF!</definedName>
    <definedName name="ANALISSSSS">#REF!</definedName>
    <definedName name="ANALISSSSS_6">#REF!</definedName>
    <definedName name="anbrigada" localSheetId="0">#REF!</definedName>
    <definedName name="anbrigada">#REF!</definedName>
    <definedName name="ancalzos" localSheetId="0">#REF!</definedName>
    <definedName name="ancalzos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nplanta" localSheetId="0">#REF!</definedName>
    <definedName name="anplanta">#REF!</definedName>
    <definedName name="AP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[12]presupuesto!#REF!</definedName>
    <definedName name="_xlnm.Extract">#REF!</definedName>
    <definedName name="_xlnm.Print_Area" localSheetId="0">Parque!$A$1:$F$109</definedName>
    <definedName name="_xlnm.Print_Area">#REF!</definedName>
    <definedName name="ARENA" localSheetId="0">'[4]Analisis Detallado'!#REF!</definedName>
    <definedName name="ARENA">'[4]Analisis Detallado'!#REF!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F" localSheetId="0">'[4]Analisis Detallado'!#REF!</definedName>
    <definedName name="ARENAF">'[4]Analisis Detallado'!#REF!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[14]M.O.!#REF!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T">#REF!</definedName>
    <definedName name="augusto">#REF!</definedName>
    <definedName name="AY">#REF!</definedName>
    <definedName name="AYCARP">[15]INS!#REF!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[16]ADDENDA!#REF!</definedName>
    <definedName name="b_6">#REF!</definedName>
    <definedName name="b_8">#REF!</definedName>
    <definedName name="B22.02" localSheetId="0">'[4]Analisis Detallado'!#REF!</definedName>
    <definedName name="B22.02">'[4]Analisis Detallado'!#REF!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B4" localSheetId="0">'[4]Analisis Detallado'!#REF!</definedName>
    <definedName name="BLOCKB4">'[4]Analisis Detallado'!#REF!</definedName>
    <definedName name="BLOCKB6" localSheetId="0">'[4]Analisis Detallado'!#REF!</definedName>
    <definedName name="BLOCKB6">'[4]Analisis Detallado'!#REF!</definedName>
    <definedName name="BLOCKB8" localSheetId="0">'[4]Analisis Detallado'!#REF!</definedName>
    <definedName name="BLOCKB8">'[4]Analisis Detallado'!#REF!</definedName>
    <definedName name="BLOCKH12" localSheetId="0">'[4]Analisis Detallado'!#REF!</definedName>
    <definedName name="BLOCKH12">'[4]Analisis Detallado'!#REF!</definedName>
    <definedName name="BLOCKH4" localSheetId="0">'[4]Analisis Detallado'!#REF!</definedName>
    <definedName name="BLOCKH4">'[4]Analisis Detallado'!#REF!</definedName>
    <definedName name="BLOCKH6" localSheetId="0">'[4]Analisis Detallado'!#REF!</definedName>
    <definedName name="BLOCKH6">'[4]Analisis Detallado'!#REF!</definedName>
    <definedName name="BLOCKH8" localSheetId="0">'[4]Analisis Detallado'!#REF!</definedName>
    <definedName name="BLOCKH8">'[4]Analisis Detallado'!#REF!</definedName>
    <definedName name="bloque8">#REF!</definedName>
    <definedName name="bloque8_6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[17]INSU!$B$42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[10]M.O.!$C$9</definedName>
    <definedName name="BRIGADATOPOGRAFICA_6">#REF!</definedName>
    <definedName name="BVNBVNBV">[18]M.O.!#REF!</definedName>
    <definedName name="BVNBVNBV_6">#REF!</definedName>
    <definedName name="C._ADICIONAL">#N/A</definedName>
    <definedName name="C._ADICIONAL_6">NA()</definedName>
    <definedName name="caballeteasbecto">[19]precios!#REF!</definedName>
    <definedName name="caballeteasbecto_8">#REF!</definedName>
    <definedName name="caballeteasbeto">[19]precios!#REF!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 localSheetId="0">'[4]Analisis Detallado'!#REF!</definedName>
    <definedName name="CAL">'[4]Analisis Detallado'!#REF!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>[13]M.O.!#REF!</definedName>
    <definedName name="CARANTEPECHO">[10]M.O.!#REF!</definedName>
    <definedName name="CARANTEPECHO_6">#REF!</definedName>
    <definedName name="CARANTEPECHO_8">#REF!</definedName>
    <definedName name="CARCOL30">[10]M.O.!#REF!</definedName>
    <definedName name="CARCOL30_6">#REF!</definedName>
    <definedName name="CARCOL30_8">#REF!</definedName>
    <definedName name="CARCOL50">[10]M.O.!#REF!</definedName>
    <definedName name="CARCOL50_6">#REF!</definedName>
    <definedName name="CARCOL50_8">#REF!</definedName>
    <definedName name="CARCOL51">[13]M.O.!#REF!</definedName>
    <definedName name="CARCOLAMARRE">[10]M.O.!#REF!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[10]M.O.!#REF!</definedName>
    <definedName name="CARLOSAPLA_6">#REF!</definedName>
    <definedName name="CARLOSAPLA_8">#REF!</definedName>
    <definedName name="CARLOSAVARIASAGUAS">[10]M.O.!#REF!</definedName>
    <definedName name="CARLOSAVARIASAGUAS_6">#REF!</definedName>
    <definedName name="CARLOSAVARIASAGUAS_8">#REF!</definedName>
    <definedName name="CARMURO">[10]M.O.!#REF!</definedName>
    <definedName name="CARMURO_6">#REF!</definedName>
    <definedName name="CARMURO_8">#REF!</definedName>
    <definedName name="CARP1">[15]INS!#REF!</definedName>
    <definedName name="CARP1_6">#REF!</definedName>
    <definedName name="CARP1_8">#REF!</definedName>
    <definedName name="CARP2">[15]INS!#REF!</definedName>
    <definedName name="CARP2_6">#REF!</definedName>
    <definedName name="CARP2_8">#REF!</definedName>
    <definedName name="CARPDINTEL">[10]M.O.!#REF!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[10]M.O.!#REF!</definedName>
    <definedName name="CARPVIGA2040_6">#REF!</definedName>
    <definedName name="CARPVIGA2040_8">#REF!</definedName>
    <definedName name="CARPVIGA3050">[10]M.O.!#REF!</definedName>
    <definedName name="CARPVIGA3050_6">#REF!</definedName>
    <definedName name="CARPVIGA3050_8">#REF!</definedName>
    <definedName name="CARPVIGA3060">[10]M.O.!#REF!</definedName>
    <definedName name="CARPVIGA3060_6">#REF!</definedName>
    <definedName name="CARPVIGA3060_8">#REF!</definedName>
    <definedName name="CARPVIGA4080">[10]M.O.!#REF!</definedName>
    <definedName name="CARPVIGA4080_6">#REF!</definedName>
    <definedName name="CARPVIGA4080_8">#REF!</definedName>
    <definedName name="CARRAMPA">[10]M.O.!#REF!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[13]M.O.!#REF!</definedName>
    <definedName name="CASABE_8">#REF!</definedName>
    <definedName name="CASBESTO">[10]M.O.!#REF!</definedName>
    <definedName name="CASBESTO_6">#REF!</definedName>
    <definedName name="CASBESTO_8">#REF!</definedName>
    <definedName name="CASCAJO" localSheetId="0">'[4]Analisis Detallado'!#REF!</definedName>
    <definedName name="CASCAJO">'[4]Analisis Detallado'!#REF!</definedName>
    <definedName name="CBLOCK10">[15]INS!#REF!</definedName>
    <definedName name="CBLOCK10_6">#REF!</definedName>
    <definedName name="CBLOCK10_8">#REF!</definedName>
    <definedName name="cell">'[20]LISTADO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[17]INSU!$B$104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 localSheetId="0">'[4]Analisis Detallado'!#REF!</definedName>
    <definedName name="CLAVOS">'[4]Analisis Detallado'!#REF!</definedName>
    <definedName name="clavos_6">#REF!</definedName>
    <definedName name="clavos_8">#REF!</definedName>
    <definedName name="CLAVOZINC">[21]INS!$D$767</definedName>
    <definedName name="CODC1" localSheetId="0">'[4]Analisis Detallado'!#REF!</definedName>
    <definedName name="CODC1">'[4]Analisis Detallado'!#REF!</definedName>
    <definedName name="CODC1_1_2" localSheetId="0">'[4]Analisis Detallado'!#REF!</definedName>
    <definedName name="CODC1_1_2">'[4]Analisis Detallado'!#REF!</definedName>
    <definedName name="CODC1_2" localSheetId="0">'[4]Analisis Detallado'!#REF!</definedName>
    <definedName name="CODC1_2">'[4]Analisis Detallado'!#REF!</definedName>
    <definedName name="CODC2" localSheetId="0">'[4]Analisis Detallado'!#REF!</definedName>
    <definedName name="CODC2">'[4]Analisis Detallado'!#REF!</definedName>
    <definedName name="CODC3" localSheetId="0">'[4]Analisis Detallado'!#REF!</definedName>
    <definedName name="CODC3">'[4]Analisis Detallado'!#REF!</definedName>
    <definedName name="CODC3_4" localSheetId="0">'[4]Analisis Detallado'!#REF!</definedName>
    <definedName name="CODC3_4">'[4]Analisis Detallado'!#REF!</definedName>
    <definedName name="CODC4" localSheetId="0">'[4]Analisis Detallado'!#REF!</definedName>
    <definedName name="CODC4">'[4]Analisis Detallado'!#REF!</definedName>
    <definedName name="CODD1_1_2_" localSheetId="0">'[4]Analisis Detallado'!#REF!</definedName>
    <definedName name="CODD1_1_2_">'[4]Analisis Detallado'!#REF!</definedName>
    <definedName name="CODD2_" localSheetId="0">'[4]Analisis Detallado'!#REF!</definedName>
    <definedName name="CODD2_">'[4]Analisis Detallado'!#REF!</definedName>
    <definedName name="CODD3_" localSheetId="0">'[4]Analisis Detallado'!#REF!</definedName>
    <definedName name="CODD3_">'[4]Analisis Detallado'!#REF!</definedName>
    <definedName name="CODD4_" localSheetId="0">'[4]Analisis Detallado'!#REF!</definedName>
    <definedName name="CODD4_">'[4]Analisis Detallado'!#REF!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P1_" localSheetId="0">'[4]Analisis Detallado'!#REF!</definedName>
    <definedName name="CODP1_">'[4]Analisis Detallado'!#REF!</definedName>
    <definedName name="CODP1_1_2_" localSheetId="0">'[4]Analisis Detallado'!#REF!</definedName>
    <definedName name="CODP1_1_2_">'[4]Analisis Detallado'!#REF!</definedName>
    <definedName name="CODP1_2_" localSheetId="0">'[4]Analisis Detallado'!#REF!</definedName>
    <definedName name="CODP1_2_">'[4]Analisis Detallado'!#REF!</definedName>
    <definedName name="CODP2_" localSheetId="0">'[4]Analisis Detallado'!#REF!</definedName>
    <definedName name="CODP2_">'[4]Analisis Detallado'!#REF!</definedName>
    <definedName name="CODP2_1_2_" localSheetId="0">'[4]Analisis Detallado'!#REF!</definedName>
    <definedName name="CODP2_1_2_">'[4]Analisis Detallado'!#REF!</definedName>
    <definedName name="CODP3_" localSheetId="0">'[4]Analisis Detallado'!#REF!</definedName>
    <definedName name="CODP3_">'[4]Analisis Detallado'!#REF!</definedName>
    <definedName name="CODP3_4_" localSheetId="0">'[4]Analisis Detallado'!#REF!</definedName>
    <definedName name="CODP3_4_">'[4]Analisis Detallado'!#REF!</definedName>
    <definedName name="CODP4_" localSheetId="0">'[4]Analisis Detallado'!#REF!</definedName>
    <definedName name="CODP4_">'[4]Analisis Detallado'!#REF!</definedName>
    <definedName name="CODPC1_2_" localSheetId="0">'[4]Analisis Detallado'!#REF!</definedName>
    <definedName name="CODPC1_2_">'[4]Analisis Detallado'!#REF!</definedName>
    <definedName name="CODPC3_4_" localSheetId="0">'[4]Analisis Detallado'!#REF!</definedName>
    <definedName name="CODPC3_4_">'[4]Analisis Detallado'!#REF!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ENS" localSheetId="0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>[8]INS!#REF!</definedName>
    <definedName name="COPIA_8">#REF!</definedName>
    <definedName name="Criteria_MI" localSheetId="0">'[4]Analisis Detallado'!#REF!</definedName>
    <definedName name="Criteria_MI">'[4]Analisis Detallado'!#REF!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TO" localSheetId="0">'[4]Analisis Detallado'!#REF!</definedName>
    <definedName name="CTO">'[4]Analisis Detallado'!#REF!</definedName>
    <definedName name="cuadro">[16]ADDENDA!#REF!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VP45X65">[5]INSUMOS!$H$73</definedName>
    <definedName name="CZINC">[10]M.O.!#REF!</definedName>
    <definedName name="CZINC_6">#REF!</definedName>
    <definedName name="CZINC_8">#REF!</definedName>
    <definedName name="D">#REF!</definedName>
    <definedName name="derop">[14]M.O.!#REF!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LAR" localSheetId="0">#REF!</definedName>
    <definedName name="DOLAR">#REF!</definedName>
    <definedName name="donatelo">[22]INS!#REF!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[16]ADDENDA!#REF!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E" localSheetId="0">#REF!</definedName>
    <definedName name="FE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FZ" localSheetId="0">#REF!</definedName>
    <definedName name="FZ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[15]INS!$D$561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ILLA" localSheetId="0">'[4]Analisis Detallado'!#REF!</definedName>
    <definedName name="GRAVILLA">'[4]Analisis Detallado'!#REF!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[6]M.O.!#REF!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I140" localSheetId="0">'[4]Analisis Detallado'!#REF!</definedName>
    <definedName name="HORI140">'[4]Analisis Detallado'!#REF!</definedName>
    <definedName name="HORI160" localSheetId="0">'[4]Analisis Detallado'!#REF!</definedName>
    <definedName name="HORI160">'[4]Analisis Detallado'!#REF!</definedName>
    <definedName name="HORI180" localSheetId="0">'[4]Analisis Detallado'!#REF!</definedName>
    <definedName name="HORI180">'[4]Analisis Detallado'!#REF!</definedName>
    <definedName name="HORI210" localSheetId="0">'[4]Analisis Detallado'!#REF!</definedName>
    <definedName name="HORI210">'[4]Analisis Detallado'!#REF!</definedName>
    <definedName name="HORI240" localSheetId="0">'[4]Analisis Detallado'!#REF!</definedName>
    <definedName name="HORI240">'[4]Analisis Detallado'!#REF!</definedName>
    <definedName name="HORI250" localSheetId="0">'[4]Analisis Detallado'!#REF!</definedName>
    <definedName name="HORI250">'[4]Analisis Detallado'!#REF!</definedName>
    <definedName name="HORI260" localSheetId="0">'[4]Analisis Detallado'!#REF!</definedName>
    <definedName name="HORI260">'[4]Analisis Detallado'!#REF!</definedName>
    <definedName name="HORI280" localSheetId="0">'[4]Analisis Detallado'!#REF!</definedName>
    <definedName name="HORI280">'[4]Analisis Detallado'!#REF!</definedName>
    <definedName name="HORI300" localSheetId="0">'[4]Analisis Detallado'!#REF!</definedName>
    <definedName name="HORI300">'[4]Analisis Detallado'!#REF!</definedName>
    <definedName name="HORI315" localSheetId="0">'[4]Analisis Detallado'!#REF!</definedName>
    <definedName name="HORI315">'[4]Analisis Detallado'!#REF!</definedName>
    <definedName name="HORI350" localSheetId="0">'[4]Analisis Detallado'!#REF!</definedName>
    <definedName name="HORI350">'[4]Analisis Detallado'!#REF!</definedName>
    <definedName name="HORI400" localSheetId="0">'[4]Analisis Detallado'!#REF!</definedName>
    <definedName name="HORI400">'[4]Analisis Detallado'!#REF!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'[21]HORM. Y MORTEROS.'!$H$212</definedName>
    <definedName name="HORM140" localSheetId="0">#REF!</definedName>
    <definedName name="HORM140">#REF!</definedName>
    <definedName name="HORM180" localSheetId="0">'[4]Analisis Detallado'!#REF!</definedName>
    <definedName name="HORM180">'[4]Analisis Detallado'!#REF!</definedName>
    <definedName name="HORM210" localSheetId="0">#REF!</definedName>
    <definedName name="HORM21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IAD">[5]INSUMOS!$H$16</definedName>
    <definedName name="ihacero" localSheetId="0">#REF!</definedName>
    <definedName name="ihacero">#REF!</definedName>
    <definedName name="ihacerom" localSheetId="0">#REF!</definedName>
    <definedName name="ihacerom">#REF!</definedName>
    <definedName name="ihagua" localSheetId="0">#REF!</definedName>
    <definedName name="ihagua">#REF!</definedName>
    <definedName name="ihalb1" localSheetId="0">#REF!</definedName>
    <definedName name="ihalb1">#REF!</definedName>
    <definedName name="ihalmbre" localSheetId="0">#REF!</definedName>
    <definedName name="ihalmbre">#REF!</definedName>
    <definedName name="ihalqlig" localSheetId="0">#REF!</definedName>
    <definedName name="ihalqlig">#REF!</definedName>
    <definedName name="ihalqvib" localSheetId="0">#REF!</definedName>
    <definedName name="ihalqvib">#REF!</definedName>
    <definedName name="iharenaf" localSheetId="0">#REF!</definedName>
    <definedName name="iharenaf">#REF!</definedName>
    <definedName name="iharenag" localSheetId="0">#REF!</definedName>
    <definedName name="iharenag">#REF!</definedName>
    <definedName name="ihayudante" localSheetId="0">#REF!</definedName>
    <definedName name="ihayudante">#REF!</definedName>
    <definedName name="ihbobedilla" localSheetId="0">#REF!</definedName>
    <definedName name="ihbobedilla">#REF!</definedName>
    <definedName name="ihcaliche" localSheetId="0">#REF!</definedName>
    <definedName name="ihcaliche">#REF!</definedName>
    <definedName name="ihcarretilla" localSheetId="0">#REF!</definedName>
    <definedName name="ihcarretilla">#REF!</definedName>
    <definedName name="ihcementob" localSheetId="0">#REF!</definedName>
    <definedName name="ihcementob">#REF!</definedName>
    <definedName name="ihcementog" localSheetId="0">#REF!</definedName>
    <definedName name="ihcementog">#REF!</definedName>
    <definedName name="ihceramicabl" localSheetId="0">#REF!</definedName>
    <definedName name="ihceramicabl">#REF!</definedName>
    <definedName name="ihclavosc" localSheetId="0">#REF!</definedName>
    <definedName name="ihclavosc">#REF!</definedName>
    <definedName name="ihestopa" localSheetId="0">#REF!</definedName>
    <definedName name="ihestopa">#REF!</definedName>
    <definedName name="ihgasoil" localSheetId="0">#REF!</definedName>
    <definedName name="ihgasoil">#REF!</definedName>
    <definedName name="ihgasolina" localSheetId="0">#REF!</definedName>
    <definedName name="ihgasolina">#REF!</definedName>
    <definedName name="ihgrava" localSheetId="0">#REF!</definedName>
    <definedName name="ihgrava">#REF!</definedName>
    <definedName name="ihhorm140" localSheetId="0">#REF!</definedName>
    <definedName name="ihhorm140">#REF!</definedName>
    <definedName name="ihhorm180" localSheetId="0">#REF!</definedName>
    <definedName name="ihhorm180">#REF!</definedName>
    <definedName name="ihhormi180" localSheetId="0">#REF!</definedName>
    <definedName name="ihhormi180">#REF!</definedName>
    <definedName name="ihhormi210" localSheetId="0">#REF!</definedName>
    <definedName name="ihhormi210">#REF!</definedName>
    <definedName name="ihhormi280" localSheetId="0">#REF!</definedName>
    <definedName name="ihhormi280">#REF!</definedName>
    <definedName name="ihimpermeabilizante" localSheetId="0">#REF!</definedName>
    <definedName name="ihimpermeabilizante">#REF!</definedName>
    <definedName name="ihminicargador" localSheetId="0">#REF!</definedName>
    <definedName name="ihminicargador">#REF!</definedName>
    <definedName name="ihmocarp" localSheetId="0">#REF!</definedName>
    <definedName name="ihmocarp">#REF!</definedName>
    <definedName name="ihpala" localSheetId="0">#REF!</definedName>
    <definedName name="ihpala">#REF!</definedName>
    <definedName name="ihpegamento" localSheetId="0">#REF!</definedName>
    <definedName name="ihpegamento">#REF!</definedName>
    <definedName name="ihpico" localSheetId="0">#REF!</definedName>
    <definedName name="ihpico">#REF!</definedName>
    <definedName name="ihpino" localSheetId="0">#REF!</definedName>
    <definedName name="ihpino">#REF!</definedName>
    <definedName name="ihpinturaacr" localSheetId="0">#REF!</definedName>
    <definedName name="ihpinturaacr">#REF!</definedName>
    <definedName name="ihpinturaexp" localSheetId="0">#REF!</definedName>
    <definedName name="ihpinturaexp">#REF!</definedName>
    <definedName name="ihpinturaman" localSheetId="0">#REF!</definedName>
    <definedName name="ihpinturaman">#REF!</definedName>
    <definedName name="ihpinturasem" localSheetId="0">#REF!</definedName>
    <definedName name="ihpinturasem">#REF!</definedName>
    <definedName name="ihplanta" localSheetId="0">#REF!</definedName>
    <definedName name="ihplanta">#REF!</definedName>
    <definedName name="ihporcelanato" localSheetId="0">#REF!</definedName>
    <definedName name="ihporcelanato">#REF!</definedName>
    <definedName name="ihtanques" localSheetId="0">#REF!</definedName>
    <definedName name="ihtanques">#REF!</definedName>
    <definedName name="ihtubo4pvc" localSheetId="0">#REF!</definedName>
    <definedName name="ihtubo4pvc">#REF!</definedName>
    <definedName name="ihvariospin" localSheetId="0">#REF!</definedName>
    <definedName name="ihvariospin">#REF!</definedName>
    <definedName name="ihzinc" localSheetId="0">#REF!</definedName>
    <definedName name="ihzinc">#REF!</definedName>
    <definedName name="ilma">[13]M.O.!#REF!</definedName>
    <definedName name="imbloques8" localSheetId="0">#REF!</definedName>
    <definedName name="imbloques8">#REF!</definedName>
    <definedName name="imcal" localSheetId="0">#REF!</definedName>
    <definedName name="imcal">#REF!</definedName>
    <definedName name="imcubos" localSheetId="0">#REF!</definedName>
    <definedName name="imcubos">#REF!</definedName>
    <definedName name="imoa40" localSheetId="0">#REF!</definedName>
    <definedName name="imoa40">#REF!</definedName>
    <definedName name="imoa60" localSheetId="0">#REF!</definedName>
    <definedName name="imoa60">#REF!</definedName>
    <definedName name="imoacb" localSheetId="0">#REF!</definedName>
    <definedName name="imoacb">#REF!</definedName>
    <definedName name="imoacero" localSheetId="0">#REF!</definedName>
    <definedName name="imoacero">#REF!</definedName>
    <definedName name="imoacero2" localSheetId="0">#REF!</definedName>
    <definedName name="imoacero2">#REF!</definedName>
    <definedName name="imoacero3" localSheetId="0">#REF!</definedName>
    <definedName name="imoacero3">#REF!</definedName>
    <definedName name="imoacero4" localSheetId="0">#REF!</definedName>
    <definedName name="imoacero4">#REF!</definedName>
    <definedName name="imoacero5" localSheetId="0">#REF!</definedName>
    <definedName name="imoacero5">#REF!</definedName>
    <definedName name="imoacerob" localSheetId="0">#REF!</definedName>
    <definedName name="imoacerob">#REF!</definedName>
    <definedName name="imoacurvo" localSheetId="0">#REF!</definedName>
    <definedName name="imoacurvo">#REF!</definedName>
    <definedName name="imoalb1" localSheetId="0">#REF!</definedName>
    <definedName name="imoalb1">#REF!</definedName>
    <definedName name="imoalb2" localSheetId="0">#REF!</definedName>
    <definedName name="imoalb2">#REF!</definedName>
    <definedName name="imoalb3" localSheetId="0">#REF!</definedName>
    <definedName name="imoalb3">#REF!</definedName>
    <definedName name="imoalbbloques4" localSheetId="0">#REF!</definedName>
    <definedName name="imoalbbloques4">#REF!</definedName>
    <definedName name="imoalbbloques6" localSheetId="0">#REF!</definedName>
    <definedName name="imoalbbloques6">#REF!</definedName>
    <definedName name="imoalbbloques8" localSheetId="0">#REF!</definedName>
    <definedName name="imoalbbloques8">#REF!</definedName>
    <definedName name="imoalbvaciado" localSheetId="0">#REF!</definedName>
    <definedName name="imoalbvaciado">#REF!</definedName>
    <definedName name="imoamalla" localSheetId="0">#REF!</definedName>
    <definedName name="imoamalla">#REF!</definedName>
    <definedName name="imoandamios" localSheetId="0">#REF!</definedName>
    <definedName name="imoandamios">#REF!</definedName>
    <definedName name="imoas2" localSheetId="0">#REF!</definedName>
    <definedName name="imoas2">#REF!</definedName>
    <definedName name="imoas3" localSheetId="0">#REF!</definedName>
    <definedName name="imoas3">#REF!</definedName>
    <definedName name="imoas4" localSheetId="0">#REF!</definedName>
    <definedName name="imoas4">#REF!</definedName>
    <definedName name="imoas5" localSheetId="0">#REF!</definedName>
    <definedName name="imoas5">#REF!</definedName>
    <definedName name="imoava" localSheetId="0">#REF!</definedName>
    <definedName name="imoava">#REF!</definedName>
    <definedName name="imoayalb" localSheetId="0">#REF!</definedName>
    <definedName name="imoayalb">#REF!</definedName>
    <definedName name="imobarandas" localSheetId="0">#REF!</definedName>
    <definedName name="imobarandas">#REF!</definedName>
    <definedName name="imobloques4" localSheetId="0">#REF!</definedName>
    <definedName name="imobloques4">#REF!</definedName>
    <definedName name="imobloques6" localSheetId="0">#REF!</definedName>
    <definedName name="imobloques6">#REF!</definedName>
    <definedName name="imobobedillas" localSheetId="0">#REF!</definedName>
    <definedName name="imobobedillas">#REF!</definedName>
    <definedName name="imobotemat" localSheetId="0">#REF!</definedName>
    <definedName name="imobotemat">#REF!</definedName>
    <definedName name="imobotematm" localSheetId="0">#REF!</definedName>
    <definedName name="imobotematm">#REF!</definedName>
    <definedName name="imobrigtop" localSheetId="0">#REF!</definedName>
    <definedName name="imobrigtop">#REF!</definedName>
    <definedName name="imocam" localSheetId="0">#REF!</definedName>
    <definedName name="imocam">#REF!</definedName>
    <definedName name="imocanaletas" localSheetId="0">#REF!</definedName>
    <definedName name="imocanaletas">#REF!</definedName>
    <definedName name="imocand" localSheetId="0">#REF!</definedName>
    <definedName name="imocand">#REF!</definedName>
    <definedName name="imocantos" localSheetId="0">#REF!</definedName>
    <definedName name="imocantos">#REF!</definedName>
    <definedName name="imocaumento2do" localSheetId="0">#REF!</definedName>
    <definedName name="imocaumento2do">#REF!</definedName>
    <definedName name="imocaumento3ro" localSheetId="0">#REF!</definedName>
    <definedName name="imocaumento3ro">#REF!</definedName>
    <definedName name="imocaumento4to" localSheetId="0">#REF!</definedName>
    <definedName name="imocaumento4to">#REF!</definedName>
    <definedName name="imocaumento5to" localSheetId="0">#REF!</definedName>
    <definedName name="imocaumento5to">#REF!</definedName>
    <definedName name="imocaumento6to" localSheetId="0">#REF!</definedName>
    <definedName name="imocaumento6to">#REF!</definedName>
    <definedName name="imocc20x40" localSheetId="0">#REF!</definedName>
    <definedName name="imocc20x40">#REF!</definedName>
    <definedName name="imocc40x40" localSheetId="0">#REF!</definedName>
    <definedName name="imocc40x40">#REF!</definedName>
    <definedName name="imocc40x60" localSheetId="0">#REF!</definedName>
    <definedName name="imocc40x60">#REF!</definedName>
    <definedName name="imocc40x80" localSheetId="0">#REF!</definedName>
    <definedName name="imocc40x80">#REF!</definedName>
    <definedName name="imocc50x50" localSheetId="0">#REF!</definedName>
    <definedName name="imocc50x50">#REF!</definedName>
    <definedName name="imocc60x50" localSheetId="0">#REF!</definedName>
    <definedName name="imocc60x50">#REF!</definedName>
    <definedName name="imocc60x60" localSheetId="0">#REF!</definedName>
    <definedName name="imocc60x60">#REF!</definedName>
    <definedName name="imocc60x80" localSheetId="0">#REF!</definedName>
    <definedName name="imocc60x80">#REF!</definedName>
    <definedName name="imoccha" localSheetId="0">#REF!</definedName>
    <definedName name="imoccha">#REF!</definedName>
    <definedName name="imocdin" localSheetId="0">#REF!</definedName>
    <definedName name="imocdin">#REF!</definedName>
    <definedName name="imocescalera" localSheetId="0">#REF!</definedName>
    <definedName name="imocescalera">#REF!</definedName>
    <definedName name="imoclplana" localSheetId="0">#REF!</definedName>
    <definedName name="imoclplana">#REF!</definedName>
    <definedName name="imocmuro1c" localSheetId="0">#REF!</definedName>
    <definedName name="imocmuro1c">#REF!</definedName>
    <definedName name="imocmuro2c" localSheetId="0">#REF!</definedName>
    <definedName name="imocmuro2c">#REF!</definedName>
    <definedName name="imocolam" localSheetId="0">#REF!</definedName>
    <definedName name="imocolam">#REF!</definedName>
    <definedName name="imocolocjuntas" localSheetId="0">#REF!</definedName>
    <definedName name="imocolocjuntas">#REF!</definedName>
    <definedName name="imocompresor" localSheetId="0">#REF!</definedName>
    <definedName name="imocompresor">#REF!</definedName>
    <definedName name="imocped110x110" localSheetId="0">#REF!</definedName>
    <definedName name="imocped110x110">#REF!</definedName>
    <definedName name="imocped40x110" localSheetId="0">#REF!</definedName>
    <definedName name="imocped40x110">#REF!</definedName>
    <definedName name="imocped80x110" localSheetId="0">#REF!</definedName>
    <definedName name="imocped80x110">#REF!</definedName>
    <definedName name="imocristalesf" localSheetId="0">#REF!</definedName>
    <definedName name="imocristalesf">#REF!</definedName>
    <definedName name="imocsespos" localSheetId="0">#REF!</definedName>
    <definedName name="imocsespos">#REF!</definedName>
    <definedName name="imocv25x65" localSheetId="0">#REF!</definedName>
    <definedName name="imocv25x65">#REF!</definedName>
    <definedName name="imocv30x65" localSheetId="0">#REF!</definedName>
    <definedName name="imocv30x65">#REF!</definedName>
    <definedName name="imodifusores" localSheetId="0">#REF!</definedName>
    <definedName name="imodifusores">#REF!</definedName>
    <definedName name="imoexcavadora" localSheetId="0">#REF!</definedName>
    <definedName name="imoexcavadora">#REF!</definedName>
    <definedName name="imofino" localSheetId="0">#REF!</definedName>
    <definedName name="imofino">#REF!</definedName>
    <definedName name="imofraguache" localSheetId="0">#REF!</definedName>
    <definedName name="imofraguache">#REF!</definedName>
    <definedName name="imohormest" localSheetId="0">#REF!</definedName>
    <definedName name="imohormest">#REF!</definedName>
    <definedName name="imolaminas" localSheetId="0">#REF!</definedName>
    <definedName name="imolaminas">#REF!</definedName>
    <definedName name="imoligadora" localSheetId="0">#REF!</definedName>
    <definedName name="imoligadora">#REF!</definedName>
    <definedName name="imooperadorexc" localSheetId="0">#REF!</definedName>
    <definedName name="imooperadorexc">#REF!</definedName>
    <definedName name="imooperadormc" localSheetId="0">#REF!</definedName>
    <definedName name="imooperadormc">#REF!</definedName>
    <definedName name="imooperadorod" localSheetId="0">#REF!</definedName>
    <definedName name="imooperadorod">#REF!</definedName>
    <definedName name="imopanetei" localSheetId="0">#REF!</definedName>
    <definedName name="imopanetei">#REF!</definedName>
    <definedName name="imopanetet" localSheetId="0">#REF!</definedName>
    <definedName name="imopanetet">#REF!</definedName>
    <definedName name="imopintura" localSheetId="0">#REF!</definedName>
    <definedName name="imopintura">#REF!</definedName>
    <definedName name="imopisocer" localSheetId="0">#REF!</definedName>
    <definedName name="imopisocer">#REF!</definedName>
    <definedName name="imopisoescalera" localSheetId="0">#REF!</definedName>
    <definedName name="imopisoescalera">#REF!</definedName>
    <definedName name="imopisohorm" localSheetId="0">#REF!</definedName>
    <definedName name="imopisohorm">#REF!</definedName>
    <definedName name="imopisopor" localSheetId="0">#REF!</definedName>
    <definedName name="imopisopor">#REF!</definedName>
    <definedName name="imopisoporcelanatoz" localSheetId="0">#REF!</definedName>
    <definedName name="imopisoporcelanatoz">#REF!</definedName>
    <definedName name="imoplafondsheetrock" localSheetId="0">#REF!</definedName>
    <definedName name="imoplafondsheetrock">#REF!</definedName>
    <definedName name="imopuertasf" localSheetId="0">#REF!</definedName>
    <definedName name="imopuertasf">#REF!</definedName>
    <definedName name="imorepello" localSheetId="0">#REF!</definedName>
    <definedName name="imorepello">#REF!</definedName>
    <definedName name="imorodillo" localSheetId="0">#REF!</definedName>
    <definedName name="imorodillo">#REF!</definedName>
    <definedName name="imosub2" localSheetId="0">#REF!</definedName>
    <definedName name="imosub2">#REF!</definedName>
    <definedName name="imosub3" localSheetId="0">#REF!</definedName>
    <definedName name="imosub3">#REF!</definedName>
    <definedName name="imosub4" localSheetId="0">#REF!</definedName>
    <definedName name="imosub4">#REF!</definedName>
    <definedName name="imosub5" localSheetId="0">#REF!</definedName>
    <definedName name="imosub5">#REF!</definedName>
    <definedName name="imotoldos" localSheetId="0">#REF!</definedName>
    <definedName name="imotoldos">#REF!</definedName>
    <definedName name="imov25x110" localSheetId="0">#REF!</definedName>
    <definedName name="imov25x110">#REF!</definedName>
    <definedName name="imov25x45" localSheetId="0">#REF!</definedName>
    <definedName name="imov25x45">#REF!</definedName>
    <definedName name="imov25x50" localSheetId="0">#REF!</definedName>
    <definedName name="imov25x50">#REF!</definedName>
    <definedName name="imov25x55" localSheetId="0">#REF!</definedName>
    <definedName name="imov25x55">#REF!</definedName>
    <definedName name="imov25x60" localSheetId="0">#REF!</definedName>
    <definedName name="imov25x60">#REF!</definedName>
    <definedName name="imov25x70" localSheetId="0">#REF!</definedName>
    <definedName name="imov25x70">#REF!</definedName>
    <definedName name="imov25x75" localSheetId="0">#REF!</definedName>
    <definedName name="imov25x75">#REF!</definedName>
    <definedName name="imovaciado" localSheetId="0">#REF!</definedName>
    <definedName name="imovaciado">#REF!</definedName>
    <definedName name="imovaumento6to" localSheetId="0">#REF!</definedName>
    <definedName name="imovaumento6to">#REF!</definedName>
    <definedName name="imovaumento7mo" localSheetId="0">#REF!</definedName>
    <definedName name="imovaumento7mo">#REF!</definedName>
    <definedName name="imovaumento8vo" localSheetId="0">#REF!</definedName>
    <definedName name="imovaumento8vo">#REF!</definedName>
    <definedName name="imovibrador" localSheetId="0">#REF!</definedName>
    <definedName name="imovibrador">#REF!</definedName>
    <definedName name="imozabaletas" localSheetId="0">#REF!</definedName>
    <definedName name="imozabaletas">#REF!</definedName>
    <definedName name="impresion_2">[23]Directos!#REF!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>#REF!</definedName>
    <definedName name="Imprimir_área_IM_6">#REF!</definedName>
    <definedName name="ingeniera">[14]M.O.!$C$10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TBIS" localSheetId="0">#REF!</definedName>
    <definedName name="ITBIS">#REF!</definedName>
    <definedName name="J">'[9]CUB-10181-3(Rescision)'!#REF!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[13]M.O.!#REF!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[17]INSU!$B$41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A">[10]M.O.!$C$10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ALQ" localSheetId="0">'[4]Analisis Detallado'!#REF!</definedName>
    <definedName name="MADALQ">'[4]Analisis Detallado'!#REF!</definedName>
    <definedName name="MADB" localSheetId="0">'[4]Analisis Detallado'!#REF!</definedName>
    <definedName name="MADB">'[4]Analisis Detallado'!#REF!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[15]INS!#REF!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mmm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[15]INS!#REF!</definedName>
    <definedName name="MOPISOCERAMICA_6">#REF!</definedName>
    <definedName name="MOPISOCERAMICA_8">#REF!</definedName>
    <definedName name="MORTB" localSheetId="0">'[4]Analisis Detallado'!#REF!</definedName>
    <definedName name="MORTB">'[4]Analisis Detallado'!#REF!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 localSheetId="0">#REF!</definedName>
    <definedName name="NADA">#REF!</definedName>
    <definedName name="NADA_6">#REF!</definedName>
    <definedName name="NADA_8">#REF!</definedName>
    <definedName name="NAMA">#REF!</definedName>
    <definedName name="NINGUNA">[24]Insumos!#REF!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o">#REF!</definedName>
    <definedName name="numero" localSheetId="0">ROUND(#REF!*#REF!,2)</definedName>
    <definedName name="numero">ROUND(#REF!*#REF!,2)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[21]SALARIOS!$C$10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[25]peso!#REF!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D" localSheetId="0">#REF!</definedName>
    <definedName name="PD">#REF!</definedName>
    <definedName name="pedri">#REF!</definedName>
    <definedName name="Peon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[17]MO!$B$11</definedName>
    <definedName name="PEONCARP">[15]INS!#REF!</definedName>
    <definedName name="PEONCARP_6">#REF!</definedName>
    <definedName name="PEONCARP_8">#REF!</definedName>
    <definedName name="PERFIL_CUADRADO_34">[17]INSU!$B$91</definedName>
    <definedName name="Pernos">#REF!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[26]insumos!$D$295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[17]INSU!$B$103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bau" localSheetId="0">#REF!</definedName>
    <definedName name="plastbau">#REF!</definedName>
    <definedName name="PLASTICO">[17]INSU!$B$90</definedName>
    <definedName name="PLIGADORA2">[15]INS!$D$563</definedName>
    <definedName name="PLIGADORA2_6">#REF!</definedName>
    <definedName name="PLOMERO">[15]INS!#REF!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[15]INS!#REF!</definedName>
    <definedName name="PLOMEROAYUDANTE_6">#REF!</definedName>
    <definedName name="PLOMEROAYUDANTE_8">#REF!</definedName>
    <definedName name="PLOMEROOFICIAL">[15]INS!#REF!</definedName>
    <definedName name="PLOMEROOFICIAL_6">#REF!</definedName>
    <definedName name="PLOMEROOFICIAL_8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[19]precios!#REF!</definedName>
    <definedName name="pmadera2162_8">#REF!</definedName>
    <definedName name="po">[27]PRESUPUESTO!$O$9:$O$236</definedName>
    <definedName name="porcentaje" localSheetId="0">#REF!*#REF!</definedName>
    <definedName name="porcentaje">#REF!*#REF!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[28]Precios!$A$4:$F$1576</definedName>
    <definedName name="PRESUPUESTO">#N/A</definedName>
    <definedName name="PRESUPUESTO_6">NA()</definedName>
    <definedName name="Print_Area_MI" localSheetId="0">#REF!</definedName>
    <definedName name="Print_Area_MI">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CC1" localSheetId="0">'[4]Analisis Detallado'!#REF!</definedName>
    <definedName name="PVCC1">'[4]Analisis Detallado'!#REF!</definedName>
    <definedName name="PVCC1_1_2" localSheetId="0">'[4]Analisis Detallado'!#REF!</definedName>
    <definedName name="PVCC1_1_2">'[4]Analisis Detallado'!#REF!</definedName>
    <definedName name="PVCC1_1_4" localSheetId="0">'[4]Analisis Detallado'!#REF!</definedName>
    <definedName name="PVCC1_1_4">'[4]Analisis Detallado'!#REF!</definedName>
    <definedName name="PVCC1_2" localSheetId="0">'[4]Analisis Detallado'!#REF!</definedName>
    <definedName name="PVCC1_2">'[4]Analisis Detallado'!#REF!</definedName>
    <definedName name="PVCC2" localSheetId="0">'[4]Analisis Detallado'!#REF!</definedName>
    <definedName name="PVCC2">'[4]Analisis Detallado'!#REF!</definedName>
    <definedName name="PVCC2_1_2" localSheetId="0">'[4]Analisis Detallado'!#REF!</definedName>
    <definedName name="PVCC2_1_2">'[4]Analisis Detallado'!#REF!</definedName>
    <definedName name="PVCC3" localSheetId="0">'[4]Analisis Detallado'!#REF!</definedName>
    <definedName name="PVCC3">'[4]Analisis Detallado'!#REF!</definedName>
    <definedName name="PVCC3_4" localSheetId="0">'[4]Analisis Detallado'!#REF!</definedName>
    <definedName name="PVCC3_4">'[4]Analisis Detallado'!#REF!</definedName>
    <definedName name="PVCC4" localSheetId="0">'[4]Analisis Detallado'!#REF!</definedName>
    <definedName name="PVCC4">'[4]Analisis Detallado'!#REF!</definedName>
    <definedName name="PWINCHE2000K">[15]INS!$D$568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[29]INS!#REF!</definedName>
    <definedName name="QQQ">[6]M.O.!#REF!</definedName>
    <definedName name="QQQQ">#REF!</definedName>
    <definedName name="QQQQQ">#REF!</definedName>
    <definedName name="qw">[27]PRESUPUESTO!$M$10:$AH$731</definedName>
    <definedName name="qwe">[30]INSU!$D$133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[31]COF!$G$733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[13]M.O.!$C$12</definedName>
    <definedName name="SUB">[32]presupuesto!#REF!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C1_" localSheetId="0">'[4]Analisis Detallado'!#REF!</definedName>
    <definedName name="TC1_">'[4]Analisis Detallado'!#REF!</definedName>
    <definedName name="TC1_1_2_" localSheetId="0">'[4]Analisis Detallado'!#REF!</definedName>
    <definedName name="TC1_1_2_">'[4]Analisis Detallado'!#REF!</definedName>
    <definedName name="TC1_1_4_" localSheetId="0">'[4]Analisis Detallado'!#REF!</definedName>
    <definedName name="TC1_1_4_">'[4]Analisis Detallado'!#REF!</definedName>
    <definedName name="TC1_2_" localSheetId="0">'[4]Analisis Detallado'!#REF!</definedName>
    <definedName name="TC1_2_">'[4]Analisis Detallado'!#REF!</definedName>
    <definedName name="TC2_" localSheetId="0">'[4]Analisis Detallado'!#REF!</definedName>
    <definedName name="TC2_">'[4]Analisis Detallado'!#REF!</definedName>
    <definedName name="TC2_1_2_" localSheetId="0">'[4]Analisis Detallado'!#REF!</definedName>
    <definedName name="TC2_1_2_">'[4]Analisis Detallado'!#REF!</definedName>
    <definedName name="TC3_" localSheetId="0">'[4]Analisis Detallado'!#REF!</definedName>
    <definedName name="TC3_">'[4]Analisis Detallado'!#REF!</definedName>
    <definedName name="TC3_4_" localSheetId="0">'[4]Analisis Detallado'!#REF!</definedName>
    <definedName name="TC3_4_">'[4]Analisis Detallado'!#REF!</definedName>
    <definedName name="TC4_" localSheetId="0">'[4]Analisis Detallado'!#REF!</definedName>
    <definedName name="TC4_">'[4]Analisis Detallado'!#REF!</definedName>
    <definedName name="TD1_1_2_" localSheetId="0">'[4]Analisis Detallado'!#REF!</definedName>
    <definedName name="TD1_1_2_">'[4]Analisis Detallado'!#REF!</definedName>
    <definedName name="TD10_" localSheetId="0">'[4]Analisis Detallado'!#REF!</definedName>
    <definedName name="TD10_">'[4]Analisis Detallado'!#REF!</definedName>
    <definedName name="TD2_" localSheetId="0">'[4]Analisis Detallado'!#REF!</definedName>
    <definedName name="TD2_">'[4]Analisis Detallado'!#REF!</definedName>
    <definedName name="TD3_" localSheetId="0">'[4]Analisis Detallado'!#REF!</definedName>
    <definedName name="TD3_">'[4]Analisis Detallado'!#REF!</definedName>
    <definedName name="TD4_" localSheetId="0">'[4]Analisis Detallado'!#REF!</definedName>
    <definedName name="TD4_">'[4]Analisis Detallado'!#REF!</definedName>
    <definedName name="TD6_" localSheetId="0">'[4]Analisis Detallado'!#REF!</definedName>
    <definedName name="TD6_">'[4]Analisis Detallado'!#REF!</definedName>
    <definedName name="TD8_" localSheetId="0">'[4]Analisis Detallado'!#REF!</definedName>
    <definedName name="TD8_">'[4]Analisis Detallado'!#REF!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 localSheetId="0">Parque!$A:$F,Parque!$1:$10</definedName>
    <definedName name="_xlnm.Print_Titles">#N/A</definedName>
    <definedName name="TNC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P1_" localSheetId="0">'[4]Analisis Detallado'!#REF!</definedName>
    <definedName name="TP1_">'[4]Analisis Detallado'!#REF!</definedName>
    <definedName name="TP1_1_2_" localSheetId="0">'[4]Analisis Detallado'!#REF!</definedName>
    <definedName name="TP1_1_2_">'[4]Analisis Detallado'!#REF!</definedName>
    <definedName name="TP1_2_" localSheetId="0">'[4]Analisis Detallado'!#REF!</definedName>
    <definedName name="TP1_2_">'[4]Analisis Detallado'!#REF!</definedName>
    <definedName name="TP10_" localSheetId="0">'[4]Analisis Detallado'!#REF!</definedName>
    <definedName name="TP10_">'[4]Analisis Detallado'!#REF!</definedName>
    <definedName name="TP2_" localSheetId="0">'[4]Analisis Detallado'!#REF!</definedName>
    <definedName name="TP2_">'[4]Analisis Detallado'!#REF!</definedName>
    <definedName name="TP3_" localSheetId="0">'[4]Analisis Detallado'!#REF!</definedName>
    <definedName name="TP3_">'[4]Analisis Detallado'!#REF!</definedName>
    <definedName name="TP3_4_" localSheetId="0">'[4]Analisis Detallado'!#REF!</definedName>
    <definedName name="TP3_4_">'[4]Analisis Detallado'!#REF!</definedName>
    <definedName name="TP4_" localSheetId="0">'[4]Analisis Detallado'!#REF!</definedName>
    <definedName name="TP4_">'[4]Analisis Detallado'!#REF!</definedName>
    <definedName name="TP6_" localSheetId="0">'[4]Analisis Detallado'!#REF!</definedName>
    <definedName name="TP6_">'[4]Analisis Detallado'!#REF!</definedName>
    <definedName name="TP8_" localSheetId="0">'[4]Analisis Detallado'!#REF!</definedName>
    <definedName name="TP8_">'[4]Analisis Detallado'!#REF!</definedName>
    <definedName name="TPC3_4_" localSheetId="0">'[4]Analisis Detallado'!#REF!</definedName>
    <definedName name="TPC3_4_">'[4]Analisis Detallado'!#REF!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WST1" localSheetId="0">'[4]Analisis Detallado'!#REF!</definedName>
    <definedName name="TWST1">'[4]Analisis Detallado'!#REF!</definedName>
    <definedName name="TWST1_0" localSheetId="0">'[4]Analisis Detallado'!#REF!</definedName>
    <definedName name="TWST1_0">'[4]Analisis Detallado'!#REF!</definedName>
    <definedName name="TWST10" localSheetId="0">'[4]Analisis Detallado'!#REF!</definedName>
    <definedName name="TWST10">'[4]Analisis Detallado'!#REF!</definedName>
    <definedName name="TWST12" localSheetId="0">'[4]Analisis Detallado'!#REF!</definedName>
    <definedName name="TWST12">'[4]Analisis Detallado'!#REF!</definedName>
    <definedName name="TWST14" localSheetId="0">'[4]Analisis Detallado'!#REF!</definedName>
    <definedName name="TWST14">'[4]Analisis Detallado'!#REF!</definedName>
    <definedName name="TWST16" localSheetId="0">'[4]Analisis Detallado'!#REF!</definedName>
    <definedName name="TWST16">'[4]Analisis Detallado'!#REF!</definedName>
    <definedName name="TWST18" localSheetId="0">'[4]Analisis Detallado'!#REF!</definedName>
    <definedName name="TWST18">'[4]Analisis Detallado'!#REF!</definedName>
    <definedName name="TWST2" localSheetId="0">'[4]Analisis Detallado'!#REF!</definedName>
    <definedName name="TWST2">'[4]Analisis Detallado'!#REF!</definedName>
    <definedName name="TWST2_0" localSheetId="0">'[4]Analisis Detallado'!#REF!</definedName>
    <definedName name="TWST2_0">'[4]Analisis Detallado'!#REF!</definedName>
    <definedName name="TWST20" localSheetId="0">'[4]Analisis Detallado'!#REF!</definedName>
    <definedName name="TWST20">'[4]Analisis Detallado'!#REF!</definedName>
    <definedName name="TWST3_0" localSheetId="0">'[4]Analisis Detallado'!#REF!</definedName>
    <definedName name="TWST3_0">'[4]Analisis Detallado'!#REF!</definedName>
    <definedName name="TWST4" localSheetId="0">'[4]Analisis Detallado'!#REF!</definedName>
    <definedName name="TWST4">'[4]Analisis Detallado'!#REF!</definedName>
    <definedName name="TWST4_0" localSheetId="0">'[4]Analisis Detallado'!#REF!</definedName>
    <definedName name="TWST4_0">'[4]Analisis Detallado'!#REF!</definedName>
    <definedName name="TWST6" localSheetId="0">'[4]Analisis Detallado'!#REF!</definedName>
    <definedName name="TWST6">'[4]Analisis Detallado'!#REF!</definedName>
    <definedName name="TWST8" localSheetId="0">'[4]Analisis Detallado'!#REF!</definedName>
    <definedName name="TWST8">'[4]Analisis Detallado'!#REF!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[29]INS!$D$561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M8H" localSheetId="0">'[4]Analisis Detallado'!#REF!</definedName>
    <definedName name="ZM8H">'[4]Analisis Detallado'!#REF!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62913"/>
</workbook>
</file>

<file path=xl/calcChain.xml><?xml version="1.0" encoding="utf-8"?>
<calcChain xmlns="http://schemas.openxmlformats.org/spreadsheetml/2006/main">
  <c r="C21" i="21" l="1"/>
  <c r="C30" i="21" l="1"/>
  <c r="F30" i="21" s="1"/>
  <c r="F53" i="21" l="1"/>
  <c r="F58" i="21"/>
  <c r="F59" i="21"/>
  <c r="F60" i="21"/>
  <c r="F70" i="21"/>
  <c r="A74" i="21"/>
  <c r="A66" i="21"/>
  <c r="A67" i="21" s="1"/>
  <c r="A68" i="21" s="1"/>
  <c r="A69" i="21" s="1"/>
  <c r="A70" i="21" s="1"/>
  <c r="A57" i="21"/>
  <c r="A58" i="21" s="1"/>
  <c r="A59" i="21" s="1"/>
  <c r="A60" i="21" s="1"/>
  <c r="A62" i="21" s="1"/>
  <c r="A51" i="21"/>
  <c r="A52" i="21" s="1"/>
  <c r="A53" i="21" s="1"/>
  <c r="A46" i="21"/>
  <c r="A47" i="21" s="1"/>
  <c r="A42" i="21"/>
  <c r="A34" i="21"/>
  <c r="A35" i="21" s="1"/>
  <c r="A36" i="21" s="1"/>
  <c r="A37" i="21" s="1"/>
  <c r="A38" i="21" s="1"/>
  <c r="A28" i="21"/>
  <c r="A29" i="21" s="1"/>
  <c r="A30" i="21" s="1"/>
  <c r="A20" i="21"/>
  <c r="A21" i="21" s="1"/>
  <c r="A22" i="21" s="1"/>
  <c r="A23" i="21" s="1"/>
  <c r="A24" i="21" s="1"/>
  <c r="A13" i="21"/>
  <c r="A14" i="21" s="1"/>
  <c r="A15" i="21" s="1"/>
  <c r="A16" i="21" s="1"/>
  <c r="F69" i="21" l="1"/>
  <c r="F74" i="21" l="1"/>
  <c r="F75" i="21" s="1"/>
  <c r="C29" i="21"/>
  <c r="F29" i="21" s="1"/>
  <c r="F68" i="21"/>
  <c r="C67" i="21"/>
  <c r="F67" i="21" s="1"/>
  <c r="F66" i="21"/>
  <c r="C52" i="21"/>
  <c r="F52" i="21" s="1"/>
  <c r="F51" i="21"/>
  <c r="F57" i="21"/>
  <c r="F61" i="21" s="1"/>
  <c r="F71" i="21" l="1"/>
  <c r="F62" i="21"/>
  <c r="F63" i="21" s="1"/>
  <c r="F54" i="21"/>
  <c r="F47" i="21"/>
  <c r="F46" i="21"/>
  <c r="F42" i="21"/>
  <c r="F43" i="21" s="1"/>
  <c r="F35" i="21"/>
  <c r="F38" i="21"/>
  <c r="F37" i="21"/>
  <c r="F36" i="21"/>
  <c r="F34" i="21"/>
  <c r="F48" i="21" l="1"/>
  <c r="F39" i="21"/>
  <c r="C24" i="21" l="1"/>
  <c r="F24" i="21" s="1"/>
  <c r="C22" i="21" l="1"/>
  <c r="F22" i="21" s="1"/>
  <c r="F16" i="21" l="1"/>
  <c r="F21" i="21" l="1"/>
  <c r="C20" i="21"/>
  <c r="C23" i="21" l="1"/>
  <c r="F23" i="21" s="1"/>
  <c r="F77" i="21" l="1"/>
  <c r="F78" i="21" s="1"/>
  <c r="F15" i="21"/>
  <c r="F13" i="21" l="1"/>
  <c r="F14" i="21" l="1"/>
  <c r="F17" i="21" s="1"/>
  <c r="F28" i="21" l="1"/>
  <c r="F31" i="21" s="1"/>
  <c r="F20" i="21" l="1"/>
  <c r="F25" i="21" l="1"/>
  <c r="F80" i="21" s="1"/>
  <c r="F82" i="21" s="1"/>
  <c r="F84" i="21" s="1"/>
  <c r="F93" i="21" l="1"/>
  <c r="F90" i="21"/>
  <c r="F89" i="21" l="1"/>
  <c r="F92" i="21"/>
  <c r="F88" i="21"/>
  <c r="F87" i="21"/>
  <c r="F91" i="21"/>
  <c r="F94" i="21" l="1"/>
  <c r="F96" i="21" s="1"/>
  <c r="F98" i="21" s="1"/>
  <c r="F100" i="21" s="1"/>
  <c r="F7" i="21" l="1"/>
</calcChain>
</file>

<file path=xl/sharedStrings.xml><?xml version="1.0" encoding="utf-8"?>
<sst xmlns="http://schemas.openxmlformats.org/spreadsheetml/2006/main" count="132" uniqueCount="104">
  <si>
    <t>Unidad</t>
  </si>
  <si>
    <t>Cantidad</t>
  </si>
  <si>
    <t>GASTOS INDIRECTOS</t>
  </si>
  <si>
    <t>Dirección Técnica</t>
  </si>
  <si>
    <t>Gastos Administrativos</t>
  </si>
  <si>
    <t>Ley 6/86</t>
  </si>
  <si>
    <t>TOTAL GENERAL</t>
  </si>
  <si>
    <t>Ml</t>
  </si>
  <si>
    <t>No</t>
  </si>
  <si>
    <t>P.U. (RD$)</t>
  </si>
  <si>
    <t>Valor (RD$)</t>
  </si>
  <si>
    <t>SUB - TOTAL GENERAL RD$</t>
  </si>
  <si>
    <t>TOTAL GASTOS INDIRECTOS</t>
  </si>
  <si>
    <t>TOTAL A CONTRATAR RD$</t>
  </si>
  <si>
    <t>M³</t>
  </si>
  <si>
    <t>P.A</t>
  </si>
  <si>
    <t>Transporte de Materiales y Equipos</t>
  </si>
  <si>
    <t>Seguros, Poliza y Fianzas</t>
  </si>
  <si>
    <t>Supervision</t>
  </si>
  <si>
    <t>Imprevistos</t>
  </si>
  <si>
    <t>DIRECCION DE OBRAS PUBLICAS MUNICIPALES</t>
  </si>
  <si>
    <t>Preliminares</t>
  </si>
  <si>
    <t xml:space="preserve">AYUNTAMIENTO MUNICIPAL  </t>
  </si>
  <si>
    <t>SAN CRISTOBAL</t>
  </si>
  <si>
    <t>ITBIS en base a Dirección Técnica</t>
  </si>
  <si>
    <t>Letrero Identificación de Obra</t>
  </si>
  <si>
    <t>Limpieza Final y Bote</t>
  </si>
  <si>
    <t>Movimiento de Tierra:</t>
  </si>
  <si>
    <t>Construcción de Contenes (0.45x0.30x0.15)             f'c = 180 kg/cm², C/ligadora.</t>
  </si>
  <si>
    <t>Suministro de relleno Caliche regado, Nivelado y compactado C/maquito</t>
  </si>
  <si>
    <t>Nota 2:</t>
  </si>
  <si>
    <t>SUB-TOTAL 1</t>
  </si>
  <si>
    <t>SUB-TOTAL 2</t>
  </si>
  <si>
    <t>SUB-TOTAL 3</t>
  </si>
  <si>
    <t>SUB-TOTAL 4</t>
  </si>
  <si>
    <t>Codia</t>
  </si>
  <si>
    <t>Caseta de Materiales</t>
  </si>
  <si>
    <t>%</t>
  </si>
  <si>
    <t>M3</t>
  </si>
  <si>
    <t>Mano de Obra</t>
  </si>
  <si>
    <t>PA</t>
  </si>
  <si>
    <t>Monto Total RD$:</t>
  </si>
  <si>
    <t>La Partida Seguros, Pólizas y Fianzas será pagada previa presentación de Factura.</t>
  </si>
  <si>
    <t>La Partida de Imprevistos será autorizada por decisión de esta Dirección (Ingeniería y/o Despacho del Alcalde).</t>
  </si>
  <si>
    <t>Uds</t>
  </si>
  <si>
    <t>Presupuesto administrativo</t>
  </si>
  <si>
    <t>Construcción de acera en hormigón 180 kg/cm², C/ligadora, e = 0.10 mts, a = 1.0 m</t>
  </si>
  <si>
    <t>M2</t>
  </si>
  <si>
    <t xml:space="preserve">Instalaciones de Juegos </t>
  </si>
  <si>
    <t>Acondicionamiento de terreno y suministro de grava</t>
  </si>
  <si>
    <t>Sub-total 4</t>
  </si>
  <si>
    <t>SUB-TOTAL 5</t>
  </si>
  <si>
    <t>SUB-TOTAL 6</t>
  </si>
  <si>
    <t>SUB-TOTAL 7</t>
  </si>
  <si>
    <t>Sub-total 8</t>
  </si>
  <si>
    <t>Demolicion y creacion de Jardineras</t>
  </si>
  <si>
    <t>Fecha 8-5-2023</t>
  </si>
  <si>
    <t>Pintura</t>
  </si>
  <si>
    <t>SUB-TOTAL 9</t>
  </si>
  <si>
    <t>SUB-TOTAL 10</t>
  </si>
  <si>
    <t>Letrero Identificación de Obra móviles a dos caras 4’X2’</t>
  </si>
  <si>
    <t xml:space="preserve">Poda de arboles y bote </t>
  </si>
  <si>
    <t xml:space="preserve">Presupuesto :  Reparacion de parque </t>
  </si>
  <si>
    <t>Reparación de parque.</t>
  </si>
  <si>
    <t>Descripción</t>
  </si>
  <si>
    <t>Excavación a Mano material no clasificado</t>
  </si>
  <si>
    <t>Terford (tipo III), a base de H.S y Piedras</t>
  </si>
  <si>
    <t>Bote producto de Excavación</t>
  </si>
  <si>
    <t>Demolición</t>
  </si>
  <si>
    <t>Hormigón Simple en:</t>
  </si>
  <si>
    <t xml:space="preserve">Demolición y creación de bancos </t>
  </si>
  <si>
    <t>Instalaciones eléctricas parque</t>
  </si>
  <si>
    <t>Interconexión eléctrica incluye alambrado, condulet, tuberias emt, portamedidor, etc.</t>
  </si>
  <si>
    <t>Sector  Conani.</t>
  </si>
  <si>
    <t>Ubicación  : Sector  Conani</t>
  </si>
  <si>
    <t>Provincia</t>
  </si>
  <si>
    <t xml:space="preserve">  San Cristóbal. R.D.  </t>
  </si>
  <si>
    <t xml:space="preserve"> Nota 1: </t>
  </si>
  <si>
    <t>Elaborado por:</t>
  </si>
  <si>
    <t>Revizado  y  Autorizado  por:</t>
  </si>
  <si>
    <t>________________________________________</t>
  </si>
  <si>
    <t>Suministro y  colocación  de  agua  potable.</t>
  </si>
  <si>
    <t xml:space="preserve">Pintura acrílica </t>
  </si>
  <si>
    <t>Uds.</t>
  </si>
  <si>
    <t>Demolición de los bancos.</t>
  </si>
  <si>
    <t>Bote producto de la demolición.</t>
  </si>
  <si>
    <t>Replanteo.</t>
  </si>
  <si>
    <t>Suministro de tierra negra y flores.</t>
  </si>
  <si>
    <t>Confesion de Jardinera.</t>
  </si>
  <si>
    <t>Bote producto de la demoliciòn.</t>
  </si>
  <si>
    <t>Demolicion de los Jardinera.</t>
  </si>
  <si>
    <t xml:space="preserve">Materiales Misceláneos. </t>
  </si>
  <si>
    <t>Lámparas Tipo poste de 300 watts.</t>
  </si>
  <si>
    <t>Sum. Y colc. Postes de H.A de 35´.</t>
  </si>
  <si>
    <t>Confección de bancos  en  hierro.</t>
  </si>
  <si>
    <t>____________________________________________________</t>
  </si>
  <si>
    <t>Acondicionamiento de terreno.</t>
  </si>
  <si>
    <t>Suministro y regado de grava.</t>
  </si>
  <si>
    <t xml:space="preserve">Poda de arboles y bote. </t>
  </si>
  <si>
    <t xml:space="preserve">Sum. Y Colc. Rueda Giratoria. </t>
  </si>
  <si>
    <t>Sum. Y Colc. Columpios dobles.</t>
  </si>
  <si>
    <t xml:space="preserve">Sum. Y Colc. Juego Integral. </t>
  </si>
  <si>
    <t>Sum. Y Colc. Sube y Baja.</t>
  </si>
  <si>
    <t>Terford (tipo III), a base de H.S y Piedras.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</si>
</sst>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_-* #,##0.00\ _€_-;\-* #,##0.00\ _€_-;_-* &quot;-&quot;??\ _€_-;_-@_-"/>
    <numFmt numFmtId="166" formatCode="#,##0.00;[Red]#,##0.00"/>
    <numFmt numFmtId="167" formatCode="#."/>
    <numFmt numFmtId="168" formatCode="0.0"/>
    <numFmt numFmtId="169" formatCode="_([$€-2]* #,##0.00_);_([$€-2]* \(#,##0.00\);_([$€-2]* &quot;-&quot;??_)"/>
    <numFmt numFmtId="170" formatCode="_-[$€-2]* #,##0.00_-;\-[$€-2]* #,##0.00_-;_-[$€-2]* &quot;-&quot;??_-"/>
    <numFmt numFmtId="171" formatCode="_-* #,##0.00\ [$€]_-;\-* #,##0.00\ [$€]_-;_-* &quot;-&quot;??\ [$€]_-;_-@_-"/>
    <numFmt numFmtId="172" formatCode="_-* #,##0.00\ _P_t_s_-;\-* #,##0.00\ _P_t_s_-;_-* &quot;-&quot;??\ _P_t_s_-;_-@_-"/>
    <numFmt numFmtId="173" formatCode="_-* #,##0.00\ &quot;Pts&quot;_-;\-* #,##0.00\ &quot;Pts&quot;_-;_-* &quot;-&quot;??\ &quot;Pts&quot;_-;_-@_-"/>
    <numFmt numFmtId="174" formatCode="0.00_)"/>
    <numFmt numFmtId="175" formatCode="#,##0.0_);\(#,##0.0\)"/>
    <numFmt numFmtId="176" formatCode="#,##0.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2"/>
      <name val="Courier"/>
      <family val="3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Tms Rmn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11"/>
      <color rgb="FF000000"/>
      <name val="Calibri"/>
      <family val="2"/>
      <charset val="204"/>
    </font>
    <font>
      <sz val="16"/>
      <name val="Times New Roman"/>
      <family val="1"/>
    </font>
    <font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sz val="11"/>
      <name val="Baskerville Old Face"/>
      <family val="1"/>
    </font>
    <font>
      <b/>
      <i/>
      <sz val="11"/>
      <color rgb="FF0000CC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65"/>
        <bgColor theme="0"/>
      </patternFill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152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7" fontId="14" fillId="0" borderId="0">
      <protection locked="0"/>
    </xf>
    <xf numFmtId="167" fontId="15" fillId="0" borderId="0">
      <protection locked="0"/>
    </xf>
    <xf numFmtId="167" fontId="15" fillId="0" borderId="0">
      <protection locked="0"/>
    </xf>
    <xf numFmtId="167" fontId="15" fillId="0" borderId="0">
      <protection locked="0"/>
    </xf>
    <xf numFmtId="167" fontId="15" fillId="0" borderId="0">
      <protection locked="0"/>
    </xf>
    <xf numFmtId="167" fontId="15" fillId="0" borderId="0">
      <protection locked="0"/>
    </xf>
    <xf numFmtId="167" fontId="15" fillId="0" borderId="0">
      <protection locked="0"/>
    </xf>
    <xf numFmtId="0" fontId="2" fillId="0" borderId="0"/>
    <xf numFmtId="9" fontId="2" fillId="0" borderId="0" applyFont="0" applyFill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0" fillId="19" borderId="3" applyNumberFormat="0" applyAlignment="0" applyProtection="0"/>
    <xf numFmtId="0" fontId="20" fillId="19" borderId="3" applyNumberFormat="0" applyAlignment="0" applyProtection="0"/>
    <xf numFmtId="0" fontId="20" fillId="19" borderId="3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14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19" fillId="18" borderId="0" applyNumberFormat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5" fillId="10" borderId="0" applyNumberFormat="0" applyBorder="0" applyAlignment="0" applyProtection="0"/>
    <xf numFmtId="0" fontId="16" fillId="0" borderId="0"/>
    <xf numFmtId="174" fontId="26" fillId="0" borderId="0"/>
    <xf numFmtId="0" fontId="2" fillId="0" borderId="0"/>
    <xf numFmtId="0" fontId="2" fillId="0" borderId="0"/>
    <xf numFmtId="0" fontId="2" fillId="0" borderId="0"/>
    <xf numFmtId="39" fontId="13" fillId="0" borderId="0"/>
    <xf numFmtId="0" fontId="27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8" fillId="19" borderId="7" applyNumberFormat="0" applyAlignment="0" applyProtection="0"/>
    <xf numFmtId="0" fontId="28" fillId="19" borderId="7" applyNumberFormat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8" fillId="19" borderId="7" applyNumberFormat="0" applyAlignment="0" applyProtection="0"/>
    <xf numFmtId="0" fontId="21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8" applyNumberFormat="0" applyFill="0" applyAlignment="0" applyProtection="0"/>
    <xf numFmtId="39" fontId="31" fillId="0" borderId="0"/>
    <xf numFmtId="171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5" fillId="0" borderId="0"/>
    <xf numFmtId="164" fontId="35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4" fillId="0" borderId="0" xfId="0" applyFont="1"/>
    <xf numFmtId="0" fontId="0" fillId="3" borderId="0" xfId="0" applyFill="1"/>
    <xf numFmtId="166" fontId="12" fillId="0" borderId="0" xfId="0" applyNumberFormat="1" applyFont="1" applyAlignment="1">
      <alignment horizontal="center"/>
    </xf>
    <xf numFmtId="0" fontId="12" fillId="0" borderId="0" xfId="0" applyFont="1" applyAlignment="1">
      <alignment vertical="top"/>
    </xf>
    <xf numFmtId="4" fontId="12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166" fontId="12" fillId="0" borderId="0" xfId="0" applyNumberFormat="1" applyFont="1" applyAlignment="1">
      <alignment horizontal="center" vertical="top"/>
    </xf>
    <xf numFmtId="0" fontId="0" fillId="0" borderId="1" xfId="0" applyBorder="1"/>
    <xf numFmtId="0" fontId="0" fillId="0" borderId="2" xfId="0" applyBorder="1"/>
    <xf numFmtId="0" fontId="10" fillId="0" borderId="0" xfId="0" applyFont="1"/>
    <xf numFmtId="0" fontId="4" fillId="0" borderId="0" xfId="0" applyFont="1" applyAlignment="1">
      <alignment horizontal="center" vertical="top"/>
    </xf>
    <xf numFmtId="0" fontId="10" fillId="0" borderId="9" xfId="0" applyFont="1" applyBorder="1" applyAlignment="1">
      <alignment horizontal="left" vertical="top" wrapText="1"/>
    </xf>
    <xf numFmtId="2" fontId="7" fillId="21" borderId="10" xfId="0" applyNumberFormat="1" applyFont="1" applyFill="1" applyBorder="1" applyAlignment="1">
      <alignment horizontal="center" vertical="top"/>
    </xf>
    <xf numFmtId="0" fontId="8" fillId="20" borderId="11" xfId="0" applyFont="1" applyFill="1" applyBorder="1" applyAlignment="1">
      <alignment horizontal="center" wrapText="1"/>
    </xf>
    <xf numFmtId="4" fontId="7" fillId="21" borderId="11" xfId="0" applyNumberFormat="1" applyFont="1" applyFill="1" applyBorder="1" applyAlignment="1">
      <alignment horizontal="center" vertical="center"/>
    </xf>
    <xf numFmtId="4" fontId="7" fillId="21" borderId="11" xfId="0" applyNumberFormat="1" applyFont="1" applyFill="1" applyBorder="1" applyAlignment="1">
      <alignment horizontal="right" vertical="center"/>
    </xf>
    <xf numFmtId="4" fontId="7" fillId="21" borderId="12" xfId="0" applyNumberFormat="1" applyFont="1" applyFill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top"/>
    </xf>
    <xf numFmtId="0" fontId="11" fillId="0" borderId="9" xfId="0" applyFont="1" applyBorder="1" applyAlignment="1">
      <alignment horizontal="center" vertical="center" wrapText="1"/>
    </xf>
    <xf numFmtId="4" fontId="9" fillId="0" borderId="9" xfId="0" applyNumberFormat="1" applyFont="1" applyBorder="1" applyAlignment="1">
      <alignment horizontal="right" vertical="center"/>
    </xf>
    <xf numFmtId="4" fontId="9" fillId="0" borderId="9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right" vertical="center"/>
    </xf>
    <xf numFmtId="0" fontId="11" fillId="22" borderId="9" xfId="0" applyFont="1" applyFill="1" applyBorder="1" applyAlignment="1">
      <alignment horizontal="left" vertical="top"/>
    </xf>
    <xf numFmtId="166" fontId="4" fillId="22" borderId="9" xfId="112" applyNumberFormat="1" applyFont="1" applyFill="1" applyBorder="1" applyAlignment="1">
      <alignment horizontal="right"/>
    </xf>
    <xf numFmtId="166" fontId="4" fillId="22" borderId="9" xfId="0" applyNumberFormat="1" applyFont="1" applyFill="1" applyBorder="1" applyAlignment="1">
      <alignment horizontal="center"/>
    </xf>
    <xf numFmtId="4" fontId="9" fillId="22" borderId="14" xfId="0" applyNumberFormat="1" applyFont="1" applyFill="1" applyBorder="1" applyAlignment="1">
      <alignment horizontal="right"/>
    </xf>
    <xf numFmtId="0" fontId="10" fillId="2" borderId="9" xfId="0" applyFont="1" applyFill="1" applyBorder="1" applyAlignment="1">
      <alignment horizontal="left" vertical="top"/>
    </xf>
    <xf numFmtId="166" fontId="4" fillId="2" borderId="9" xfId="112" applyNumberFormat="1" applyFont="1" applyFill="1" applyBorder="1" applyAlignment="1">
      <alignment horizontal="center"/>
    </xf>
    <xf numFmtId="166" fontId="4" fillId="2" borderId="9" xfId="0" applyNumberFormat="1" applyFont="1" applyFill="1" applyBorder="1" applyAlignment="1">
      <alignment horizontal="center"/>
    </xf>
    <xf numFmtId="166" fontId="4" fillId="0" borderId="9" xfId="112" applyNumberFormat="1" applyFont="1" applyFill="1" applyBorder="1" applyAlignment="1">
      <alignment horizontal="center" vertical="center"/>
    </xf>
    <xf numFmtId="166" fontId="4" fillId="0" borderId="9" xfId="112" applyNumberFormat="1" applyFont="1" applyFill="1" applyBorder="1" applyAlignment="1">
      <alignment horizontal="center"/>
    </xf>
    <xf numFmtId="0" fontId="10" fillId="0" borderId="9" xfId="0" applyFont="1" applyBorder="1" applyAlignment="1">
      <alignment horizontal="left" vertical="top"/>
    </xf>
    <xf numFmtId="0" fontId="10" fillId="0" borderId="9" xfId="0" applyFont="1" applyBorder="1" applyAlignment="1">
      <alignment horizontal="center" vertical="top"/>
    </xf>
    <xf numFmtId="166" fontId="4" fillId="4" borderId="9" xfId="112" applyNumberFormat="1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 vertical="top"/>
    </xf>
    <xf numFmtId="39" fontId="32" fillId="0" borderId="13" xfId="144" applyFont="1" applyBorder="1" applyAlignment="1">
      <alignment horizontal="center"/>
    </xf>
    <xf numFmtId="39" fontId="32" fillId="0" borderId="9" xfId="144" applyFont="1" applyBorder="1" applyAlignment="1">
      <alignment horizontal="center" vertical="top"/>
    </xf>
    <xf numFmtId="39" fontId="32" fillId="0" borderId="9" xfId="144" applyFont="1" applyBorder="1" applyAlignment="1">
      <alignment horizontal="right"/>
    </xf>
    <xf numFmtId="39" fontId="32" fillId="0" borderId="9" xfId="144" applyFont="1" applyBorder="1" applyAlignment="1">
      <alignment horizontal="center"/>
    </xf>
    <xf numFmtId="166" fontId="4" fillId="0" borderId="9" xfId="112" applyNumberFormat="1" applyFont="1" applyFill="1" applyBorder="1" applyAlignment="1">
      <alignment horizontal="right"/>
    </xf>
    <xf numFmtId="175" fontId="2" fillId="0" borderId="13" xfId="144" applyNumberFormat="1" applyFont="1" applyBorder="1" applyAlignment="1">
      <alignment horizontal="center" vertical="top"/>
    </xf>
    <xf numFmtId="39" fontId="2" fillId="0" borderId="9" xfId="144" applyFont="1" applyBorder="1" applyAlignment="1">
      <alignment vertical="top" wrapText="1"/>
    </xf>
    <xf numFmtId="39" fontId="2" fillId="0" borderId="9" xfId="144" applyFont="1" applyBorder="1" applyAlignment="1">
      <alignment horizontal="right"/>
    </xf>
    <xf numFmtId="39" fontId="2" fillId="0" borderId="9" xfId="144" applyFont="1" applyBorder="1" applyAlignment="1">
      <alignment horizontal="center"/>
    </xf>
    <xf numFmtId="4" fontId="10" fillId="0" borderId="9" xfId="0" applyNumberFormat="1" applyFont="1" applyBorder="1" applyAlignment="1">
      <alignment horizontal="right" vertical="center" wrapText="1"/>
    </xf>
    <xf numFmtId="0" fontId="10" fillId="0" borderId="9" xfId="0" applyFont="1" applyBorder="1" applyAlignment="1">
      <alignment horizontal="center" vertical="center" wrapText="1"/>
    </xf>
    <xf numFmtId="0" fontId="34" fillId="4" borderId="13" xfId="0" applyFont="1" applyFill="1" applyBorder="1" applyAlignment="1">
      <alignment horizontal="center"/>
    </xf>
    <xf numFmtId="0" fontId="34" fillId="4" borderId="9" xfId="0" applyFont="1" applyFill="1" applyBorder="1" applyAlignment="1">
      <alignment horizontal="center"/>
    </xf>
    <xf numFmtId="166" fontId="4" fillId="0" borderId="9" xfId="112" applyNumberFormat="1" applyFont="1" applyFill="1" applyBorder="1" applyAlignment="1">
      <alignment horizontal="left"/>
    </xf>
    <xf numFmtId="0" fontId="11" fillId="22" borderId="9" xfId="0" applyFont="1" applyFill="1" applyBorder="1" applyAlignment="1">
      <alignment horizontal="left" vertical="top" wrapText="1"/>
    </xf>
    <xf numFmtId="4" fontId="10" fillId="22" borderId="9" xfId="0" applyNumberFormat="1" applyFont="1" applyFill="1" applyBorder="1" applyAlignment="1">
      <alignment horizontal="center" vertical="center" wrapText="1"/>
    </xf>
    <xf numFmtId="4" fontId="39" fillId="22" borderId="14" xfId="150" applyNumberFormat="1" applyFont="1" applyFill="1" applyBorder="1" applyAlignment="1">
      <alignment horizontal="right" vertical="center" wrapText="1"/>
    </xf>
    <xf numFmtId="4" fontId="4" fillId="0" borderId="13" xfId="0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4" fontId="4" fillId="0" borderId="14" xfId="0" applyNumberFormat="1" applyFont="1" applyBorder="1" applyAlignment="1">
      <alignment horizontal="right"/>
    </xf>
    <xf numFmtId="4" fontId="10" fillId="22" borderId="9" xfId="0" applyNumberFormat="1" applyFont="1" applyFill="1" applyBorder="1" applyAlignment="1">
      <alignment horizontal="right" wrapText="1"/>
    </xf>
    <xf numFmtId="0" fontId="10" fillId="22" borderId="9" xfId="0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 vertical="top"/>
    </xf>
    <xf numFmtId="0" fontId="10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11" fillId="0" borderId="9" xfId="0" applyFont="1" applyBorder="1" applyAlignment="1">
      <alignment horizontal="left"/>
    </xf>
    <xf numFmtId="10" fontId="4" fillId="2" borderId="9" xfId="0" applyNumberFormat="1" applyFont="1" applyFill="1" applyBorder="1" applyAlignment="1">
      <alignment horizontal="center"/>
    </xf>
    <xf numFmtId="10" fontId="4" fillId="0" borderId="9" xfId="0" applyNumberFormat="1" applyFont="1" applyBorder="1" applyAlignment="1">
      <alignment horizontal="center"/>
    </xf>
    <xf numFmtId="0" fontId="4" fillId="0" borderId="9" xfId="0" applyFont="1" applyBorder="1"/>
    <xf numFmtId="0" fontId="11" fillId="0" borderId="9" xfId="0" applyFont="1" applyBorder="1"/>
    <xf numFmtId="10" fontId="4" fillId="0" borderId="9" xfId="0" applyNumberFormat="1" applyFont="1" applyBorder="1" applyAlignment="1">
      <alignment horizontal="right"/>
    </xf>
    <xf numFmtId="0" fontId="10" fillId="0" borderId="9" xfId="0" applyFont="1" applyBorder="1"/>
    <xf numFmtId="2" fontId="5" fillId="0" borderId="0" xfId="0" applyNumberFormat="1" applyFont="1" applyBorder="1" applyAlignment="1">
      <alignment horizontal="center" vertical="top"/>
    </xf>
    <xf numFmtId="0" fontId="10" fillId="0" borderId="0" xfId="0" applyFont="1" applyBorder="1" applyAlignment="1">
      <alignment horizontal="left" wrapText="1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wrapText="1"/>
    </xf>
    <xf numFmtId="2" fontId="8" fillId="0" borderId="15" xfId="0" applyNumberFormat="1" applyFont="1" applyBorder="1" applyAlignment="1">
      <alignment horizontal="center" vertical="top" wrapText="1"/>
    </xf>
    <xf numFmtId="4" fontId="7" fillId="0" borderId="15" xfId="0" applyNumberFormat="1" applyFont="1" applyBorder="1" applyAlignment="1">
      <alignment horizontal="right" wrapText="1"/>
    </xf>
    <xf numFmtId="0" fontId="7" fillId="0" borderId="15" xfId="0" applyFont="1" applyBorder="1" applyAlignment="1">
      <alignment horizontal="center" wrapText="1"/>
    </xf>
    <xf numFmtId="4" fontId="7" fillId="0" borderId="15" xfId="0" applyNumberFormat="1" applyFont="1" applyBorder="1" applyAlignment="1">
      <alignment wrapText="1"/>
    </xf>
    <xf numFmtId="0" fontId="8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0" fontId="10" fillId="0" borderId="15" xfId="0" applyFont="1" applyBorder="1" applyAlignment="1">
      <alignment wrapText="1"/>
    </xf>
    <xf numFmtId="0" fontId="8" fillId="4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vertical="center"/>
    </xf>
    <xf numFmtId="4" fontId="8" fillId="4" borderId="0" xfId="0" applyNumberFormat="1" applyFont="1" applyFill="1" applyBorder="1" applyAlignment="1">
      <alignment horizontal="right" vertical="center"/>
    </xf>
    <xf numFmtId="0" fontId="8" fillId="24" borderId="0" xfId="0" applyFont="1" applyFill="1" applyBorder="1" applyAlignment="1">
      <alignment vertical="center"/>
    </xf>
    <xf numFmtId="0" fontId="8" fillId="24" borderId="0" xfId="0" applyFont="1" applyFill="1" applyBorder="1" applyAlignment="1">
      <alignment vertical="center" wrapText="1"/>
    </xf>
    <xf numFmtId="0" fontId="0" fillId="0" borderId="0" xfId="0" applyFont="1" applyBorder="1"/>
    <xf numFmtId="0" fontId="4" fillId="23" borderId="13" xfId="0" applyFont="1" applyFill="1" applyBorder="1" applyAlignment="1">
      <alignment horizontal="center" vertical="top"/>
    </xf>
    <xf numFmtId="0" fontId="11" fillId="23" borderId="9" xfId="0" applyFont="1" applyFill="1" applyBorder="1"/>
    <xf numFmtId="10" fontId="4" fillId="23" borderId="9" xfId="0" applyNumberFormat="1" applyFont="1" applyFill="1" applyBorder="1" applyAlignment="1">
      <alignment horizontal="right"/>
    </xf>
    <xf numFmtId="0" fontId="4" fillId="23" borderId="9" xfId="0" applyFont="1" applyFill="1" applyBorder="1"/>
    <xf numFmtId="4" fontId="4" fillId="23" borderId="9" xfId="0" applyNumberFormat="1" applyFont="1" applyFill="1" applyBorder="1" applyAlignment="1">
      <alignment horizontal="right"/>
    </xf>
    <xf numFmtId="2" fontId="7" fillId="22" borderId="13" xfId="0" applyNumberFormat="1" applyFont="1" applyFill="1" applyBorder="1" applyAlignment="1">
      <alignment horizontal="center" vertical="top"/>
    </xf>
    <xf numFmtId="2" fontId="11" fillId="22" borderId="13" xfId="0" applyNumberFormat="1" applyFont="1" applyFill="1" applyBorder="1" applyAlignment="1">
      <alignment horizontal="center" vertical="top"/>
    </xf>
    <xf numFmtId="2" fontId="10" fillId="0" borderId="13" xfId="0" applyNumberFormat="1" applyFont="1" applyBorder="1" applyAlignment="1">
      <alignment horizontal="center" vertical="top"/>
    </xf>
    <xf numFmtId="2" fontId="10" fillId="0" borderId="13" xfId="0" applyNumberFormat="1" applyFont="1" applyBorder="1" applyAlignment="1">
      <alignment horizontal="center" vertical="center"/>
    </xf>
    <xf numFmtId="2" fontId="10" fillId="0" borderId="13" xfId="0" applyNumberFormat="1" applyFont="1" applyBorder="1" applyAlignment="1">
      <alignment horizontal="center" vertical="top" wrapText="1"/>
    </xf>
    <xf numFmtId="4" fontId="34" fillId="4" borderId="13" xfId="0" applyNumberFormat="1" applyFont="1" applyFill="1" applyBorder="1" applyAlignment="1">
      <alignment horizontal="center"/>
    </xf>
    <xf numFmtId="4" fontId="34" fillId="4" borderId="9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9" fontId="4" fillId="0" borderId="9" xfId="151" applyFont="1" applyFill="1" applyBorder="1" applyAlignment="1">
      <alignment horizontal="center" vertical="center"/>
    </xf>
    <xf numFmtId="166" fontId="4" fillId="0" borderId="9" xfId="112" applyNumberFormat="1" applyFont="1" applyFill="1" applyBorder="1" applyAlignment="1">
      <alignment horizontal="right" vertical="center"/>
    </xf>
    <xf numFmtId="166" fontId="4" fillId="2" borderId="9" xfId="0" applyNumberFormat="1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166" fontId="4" fillId="0" borderId="14" xfId="112" applyNumberFormat="1" applyFont="1" applyFill="1" applyBorder="1" applyAlignment="1">
      <alignment horizontal="right"/>
    </xf>
    <xf numFmtId="166" fontId="4" fillId="4" borderId="14" xfId="112" applyNumberFormat="1" applyFont="1" applyFill="1" applyBorder="1" applyAlignment="1">
      <alignment horizontal="right"/>
    </xf>
    <xf numFmtId="166" fontId="34" fillId="23" borderId="14" xfId="0" applyNumberFormat="1" applyFont="1" applyFill="1" applyBorder="1" applyAlignment="1">
      <alignment horizontal="right"/>
    </xf>
    <xf numFmtId="166" fontId="4" fillId="0" borderId="14" xfId="112" applyNumberFormat="1" applyFont="1" applyFill="1" applyBorder="1" applyAlignment="1">
      <alignment horizontal="right" vertical="center"/>
    </xf>
    <xf numFmtId="166" fontId="4" fillId="22" borderId="14" xfId="112" applyNumberFormat="1" applyFont="1" applyFill="1" applyBorder="1" applyAlignment="1">
      <alignment horizontal="right"/>
    </xf>
    <xf numFmtId="0" fontId="34" fillId="4" borderId="9" xfId="0" applyFont="1" applyFill="1" applyBorder="1" applyAlignment="1">
      <alignment horizontal="right"/>
    </xf>
    <xf numFmtId="0" fontId="34" fillId="4" borderId="14" xfId="0" applyFont="1" applyFill="1" applyBorder="1" applyAlignment="1">
      <alignment horizontal="right"/>
    </xf>
    <xf numFmtId="0" fontId="11" fillId="22" borderId="9" xfId="0" applyFont="1" applyFill="1" applyBorder="1" applyAlignment="1">
      <alignment horizontal="right" vertical="top"/>
    </xf>
    <xf numFmtId="0" fontId="11" fillId="22" borderId="14" xfId="0" applyFont="1" applyFill="1" applyBorder="1" applyAlignment="1">
      <alignment horizontal="right" vertical="top"/>
    </xf>
    <xf numFmtId="166" fontId="34" fillId="23" borderId="14" xfId="0" applyNumberFormat="1" applyFont="1" applyFill="1" applyBorder="1" applyAlignment="1">
      <alignment horizontal="right" vertical="center"/>
    </xf>
    <xf numFmtId="4" fontId="10" fillId="22" borderId="9" xfId="150" applyNumberFormat="1" applyFont="1" applyFill="1" applyBorder="1" applyAlignment="1">
      <alignment horizontal="right" vertical="center" wrapText="1"/>
    </xf>
    <xf numFmtId="166" fontId="4" fillId="23" borderId="14" xfId="112" applyNumberFormat="1" applyFont="1" applyFill="1" applyBorder="1" applyAlignment="1">
      <alignment horizontal="right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vertical="center"/>
    </xf>
    <xf numFmtId="4" fontId="8" fillId="4" borderId="16" xfId="0" applyNumberFormat="1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center" vertical="center"/>
    </xf>
    <xf numFmtId="0" fontId="8" fillId="24" borderId="0" xfId="0" applyFont="1" applyFill="1" applyBorder="1" applyAlignment="1">
      <alignment horizontal="center" vertical="center"/>
    </xf>
    <xf numFmtId="0" fontId="40" fillId="24" borderId="0" xfId="0" applyFont="1" applyFill="1" applyBorder="1" applyAlignment="1">
      <alignment vertical="center"/>
    </xf>
    <xf numFmtId="0" fontId="10" fillId="24" borderId="0" xfId="0" applyFont="1" applyFill="1" applyBorder="1" applyAlignment="1">
      <alignment vertical="center"/>
    </xf>
    <xf numFmtId="0" fontId="10" fillId="24" borderId="0" xfId="0" applyFont="1" applyFill="1" applyBorder="1" applyAlignment="1">
      <alignment vertical="center" wrapText="1"/>
    </xf>
    <xf numFmtId="0" fontId="10" fillId="24" borderId="0" xfId="0" applyFont="1" applyFill="1" applyBorder="1" applyAlignment="1">
      <alignment horizontal="center" vertical="center"/>
    </xf>
    <xf numFmtId="0" fontId="36" fillId="0" borderId="0" xfId="0" applyFont="1" applyBorder="1" applyAlignment="1">
      <alignment horizontal="center" vertical="top"/>
    </xf>
    <xf numFmtId="0" fontId="36" fillId="0" borderId="0" xfId="0" applyFont="1" applyBorder="1"/>
    <xf numFmtId="4" fontId="36" fillId="0" borderId="0" xfId="0" applyNumberFormat="1" applyFont="1" applyBorder="1" applyAlignment="1">
      <alignment horizontal="right"/>
    </xf>
    <xf numFmtId="166" fontId="4" fillId="0" borderId="14" xfId="112" applyNumberFormat="1" applyFont="1" applyFill="1" applyBorder="1" applyAlignment="1">
      <alignment vertical="center"/>
    </xf>
    <xf numFmtId="0" fontId="34" fillId="23" borderId="14" xfId="0" applyFont="1" applyFill="1" applyBorder="1" applyAlignment="1"/>
    <xf numFmtId="4" fontId="4" fillId="0" borderId="14" xfId="0" applyNumberFormat="1" applyFont="1" applyBorder="1" applyAlignment="1"/>
    <xf numFmtId="166" fontId="4" fillId="22" borderId="14" xfId="112" applyNumberFormat="1" applyFont="1" applyFill="1" applyBorder="1" applyAlignment="1"/>
    <xf numFmtId="4" fontId="34" fillId="23" borderId="14" xfId="0" applyNumberFormat="1" applyFont="1" applyFill="1" applyBorder="1" applyAlignment="1"/>
    <xf numFmtId="4" fontId="34" fillId="4" borderId="14" xfId="0" applyNumberFormat="1" applyFont="1" applyFill="1" applyBorder="1" applyAlignment="1"/>
    <xf numFmtId="4" fontId="3" fillId="23" borderId="14" xfId="0" applyNumberFormat="1" applyFont="1" applyFill="1" applyBorder="1" applyAlignment="1"/>
    <xf numFmtId="4" fontId="3" fillId="4" borderId="14" xfId="0" applyNumberFormat="1" applyFont="1" applyFill="1" applyBorder="1" applyAlignment="1"/>
    <xf numFmtId="168" fontId="10" fillId="4" borderId="13" xfId="0" applyNumberFormat="1" applyFont="1" applyFill="1" applyBorder="1" applyAlignment="1">
      <alignment horizontal="center" vertical="top"/>
    </xf>
    <xf numFmtId="0" fontId="11" fillId="4" borderId="9" xfId="0" applyFont="1" applyFill="1" applyBorder="1" applyAlignment="1">
      <alignment horizontal="center" vertical="top" wrapText="1"/>
    </xf>
    <xf numFmtId="4" fontId="10" fillId="4" borderId="9" xfId="0" applyNumberFormat="1" applyFont="1" applyFill="1" applyBorder="1" applyAlignment="1">
      <alignment horizontal="center" vertical="center" wrapText="1"/>
    </xf>
    <xf numFmtId="4" fontId="10" fillId="4" borderId="9" xfId="150" applyNumberFormat="1" applyFont="1" applyFill="1" applyBorder="1" applyAlignment="1">
      <alignment horizontal="right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176" fontId="0" fillId="3" borderId="0" xfId="0" applyNumberFormat="1" applyFill="1"/>
    <xf numFmtId="4" fontId="4" fillId="0" borderId="19" xfId="0" applyNumberFormat="1" applyFont="1" applyBorder="1" applyAlignment="1">
      <alignment horizontal="right"/>
    </xf>
    <xf numFmtId="4" fontId="12" fillId="0" borderId="19" xfId="0" applyNumberFormat="1" applyFont="1" applyBorder="1" applyAlignment="1">
      <alignment horizontal="right"/>
    </xf>
    <xf numFmtId="4" fontId="3" fillId="23" borderId="19" xfId="0" applyNumberFormat="1" applyFont="1" applyFill="1" applyBorder="1" applyAlignment="1">
      <alignment horizontal="right"/>
    </xf>
    <xf numFmtId="4" fontId="4" fillId="23" borderId="19" xfId="0" applyNumberFormat="1" applyFont="1" applyFill="1" applyBorder="1" applyAlignment="1">
      <alignment horizontal="right"/>
    </xf>
    <xf numFmtId="176" fontId="3" fillId="23" borderId="20" xfId="0" applyNumberFormat="1" applyFont="1" applyFill="1" applyBorder="1" applyAlignment="1">
      <alignment horizontal="right"/>
    </xf>
    <xf numFmtId="0" fontId="0" fillId="0" borderId="0" xfId="0" applyBorder="1"/>
    <xf numFmtId="4" fontId="0" fillId="0" borderId="0" xfId="0" applyNumberFormat="1" applyBorder="1"/>
    <xf numFmtId="0" fontId="4" fillId="0" borderId="0" xfId="0" applyFont="1" applyAlignment="1">
      <alignment horizontal="center"/>
    </xf>
    <xf numFmtId="0" fontId="3" fillId="23" borderId="13" xfId="0" applyFont="1" applyFill="1" applyBorder="1" applyAlignment="1">
      <alignment horizontal="center"/>
    </xf>
    <xf numFmtId="0" fontId="3" fillId="23" borderId="9" xfId="0" applyFont="1" applyFill="1" applyBorder="1" applyAlignment="1">
      <alignment horizontal="center"/>
    </xf>
    <xf numFmtId="0" fontId="3" fillId="23" borderId="17" xfId="0" applyFont="1" applyFill="1" applyBorder="1" applyAlignment="1">
      <alignment horizontal="center"/>
    </xf>
    <xf numFmtId="0" fontId="3" fillId="23" borderId="18" xfId="0" applyFont="1" applyFill="1" applyBorder="1" applyAlignment="1">
      <alignment horizontal="center"/>
    </xf>
    <xf numFmtId="0" fontId="37" fillId="0" borderId="0" xfId="0" applyFont="1" applyAlignment="1">
      <alignment horizontal="center" vertical="top"/>
    </xf>
    <xf numFmtId="0" fontId="38" fillId="0" borderId="0" xfId="0" applyFont="1" applyAlignment="1">
      <alignment horizontal="center" vertical="top"/>
    </xf>
    <xf numFmtId="0" fontId="40" fillId="24" borderId="0" xfId="0" applyFont="1" applyFill="1" applyBorder="1" applyAlignment="1">
      <alignment horizontal="left" vertical="center" wrapText="1"/>
    </xf>
    <xf numFmtId="0" fontId="7" fillId="24" borderId="0" xfId="0" applyFont="1" applyFill="1" applyBorder="1" applyAlignment="1">
      <alignment horizontal="left" vertical="center"/>
    </xf>
    <xf numFmtId="0" fontId="7" fillId="24" borderId="0" xfId="0" applyFont="1" applyFill="1" applyBorder="1" applyAlignment="1">
      <alignment horizontal="center" vertical="center"/>
    </xf>
    <xf numFmtId="0" fontId="8" fillId="24" borderId="0" xfId="0" applyFont="1" applyFill="1" applyBorder="1" applyAlignment="1">
      <alignment horizontal="left" vertical="center"/>
    </xf>
    <xf numFmtId="0" fontId="8" fillId="24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</cellXfs>
  <cellStyles count="152">
    <cellStyle name="20% - Accent1" xfId="15"/>
    <cellStyle name="20% - Accent1 2" xfId="16"/>
    <cellStyle name="20% - Accent2" xfId="17"/>
    <cellStyle name="20% - Accent2 2" xfId="18"/>
    <cellStyle name="20% - Accent3" xfId="19"/>
    <cellStyle name="20% - Accent3 2" xfId="20"/>
    <cellStyle name="20% - Accent4" xfId="21"/>
    <cellStyle name="20% - Accent4 2" xfId="22"/>
    <cellStyle name="20% - Accent5" xfId="23"/>
    <cellStyle name="20% - Accent5 2" xfId="24"/>
    <cellStyle name="20% - Accent6" xfId="25"/>
    <cellStyle name="20% - Accent6 2" xfId="26"/>
    <cellStyle name="20% - Énfasis1 2" xfId="27"/>
    <cellStyle name="20% - Énfasis2 2" xfId="28"/>
    <cellStyle name="20% - Énfasis3 2" xfId="29"/>
    <cellStyle name="20% - Énfasis4 2" xfId="30"/>
    <cellStyle name="20% - Énfasis5 2" xfId="31"/>
    <cellStyle name="20% - Énfasis6 2" xfId="32"/>
    <cellStyle name="40% - Accent1" xfId="33"/>
    <cellStyle name="40% - Accent1 2" xfId="34"/>
    <cellStyle name="40% - Accent2" xfId="35"/>
    <cellStyle name="40% - Accent2 2" xfId="36"/>
    <cellStyle name="40% - Accent3" xfId="37"/>
    <cellStyle name="40% - Accent3 2" xfId="38"/>
    <cellStyle name="40% - Accent4" xfId="39"/>
    <cellStyle name="40% - Accent4 2" xfId="40"/>
    <cellStyle name="40% - Accent5" xfId="41"/>
    <cellStyle name="40% - Accent5 2" xfId="42"/>
    <cellStyle name="40% - Accent6" xfId="43"/>
    <cellStyle name="40% - Accent6 2" xfId="44"/>
    <cellStyle name="40% - Énfasis1 2" xfId="45"/>
    <cellStyle name="40% - Énfasis2 2" xfId="46"/>
    <cellStyle name="40% - Énfasis3 2" xfId="47"/>
    <cellStyle name="40% - Énfasis4 2" xfId="48"/>
    <cellStyle name="40% - Énfasis5 2" xfId="49"/>
    <cellStyle name="40% - Énfasis6 2" xfId="50"/>
    <cellStyle name="60% - Accent1" xfId="51"/>
    <cellStyle name="60% - Accent1 2" xfId="52"/>
    <cellStyle name="60% - Accent2" xfId="53"/>
    <cellStyle name="60% - Accent2 2" xfId="54"/>
    <cellStyle name="60% - Accent3" xfId="55"/>
    <cellStyle name="60% - Accent3 2" xfId="56"/>
    <cellStyle name="60% - Accent4" xfId="57"/>
    <cellStyle name="60% - Accent4 2" xfId="58"/>
    <cellStyle name="60% - Accent5" xfId="59"/>
    <cellStyle name="60% - Accent5 2" xfId="60"/>
    <cellStyle name="60% - Accent6" xfId="61"/>
    <cellStyle name="60% - Accent6 2" xfId="62"/>
    <cellStyle name="60% - Énfasis1 2" xfId="63"/>
    <cellStyle name="60% - Énfasis2 2" xfId="64"/>
    <cellStyle name="60% - Énfasis3 2" xfId="65"/>
    <cellStyle name="60% - Énfasis4 2" xfId="66"/>
    <cellStyle name="60% - Énfasis5 2" xfId="67"/>
    <cellStyle name="60% - Énfasis6 2" xfId="68"/>
    <cellStyle name="Accent1" xfId="69"/>
    <cellStyle name="Accent1 2" xfId="70"/>
    <cellStyle name="Accent2" xfId="71"/>
    <cellStyle name="Accent2 2" xfId="72"/>
    <cellStyle name="Accent3" xfId="73"/>
    <cellStyle name="Accent3 2" xfId="74"/>
    <cellStyle name="Accent4" xfId="75"/>
    <cellStyle name="Accent4 2" xfId="76"/>
    <cellStyle name="Accent5" xfId="77"/>
    <cellStyle name="Accent5 2" xfId="78"/>
    <cellStyle name="Accent6" xfId="79"/>
    <cellStyle name="Accent6 2" xfId="80"/>
    <cellStyle name="Bad" xfId="81"/>
    <cellStyle name="Bad 2" xfId="82"/>
    <cellStyle name="Calculation" xfId="83"/>
    <cellStyle name="Calculation 2" xfId="84"/>
    <cellStyle name="Cálculo 2" xfId="85"/>
    <cellStyle name="Comma 2" xfId="86"/>
    <cellStyle name="Comma 3" xfId="87"/>
    <cellStyle name="Comma 4" xfId="88"/>
    <cellStyle name="Comma 5" xfId="148"/>
    <cellStyle name="Énfasis1 2" xfId="89"/>
    <cellStyle name="Énfasis2 2" xfId="90"/>
    <cellStyle name="Énfasis3 2" xfId="91"/>
    <cellStyle name="Énfasis4 2" xfId="92"/>
    <cellStyle name="Énfasis5 2" xfId="93"/>
    <cellStyle name="Énfasis6 2" xfId="94"/>
    <cellStyle name="Euro" xfId="95"/>
    <cellStyle name="Euro 2" xfId="96"/>
    <cellStyle name="Euro 3" xfId="97"/>
    <cellStyle name="Explanatory Text" xfId="98"/>
    <cellStyle name="Explanatory Text 2" xfId="99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Heading 1" xfId="100"/>
    <cellStyle name="Heading 1 2" xfId="101"/>
    <cellStyle name="Heading 2" xfId="102"/>
    <cellStyle name="Heading 2 2" xfId="103"/>
    <cellStyle name="Heading 3" xfId="104"/>
    <cellStyle name="Heading 3 2" xfId="105"/>
    <cellStyle name="Incorrecto 2" xfId="106"/>
    <cellStyle name="Millares 2" xfId="3"/>
    <cellStyle name="Millares 2 2" xfId="107"/>
    <cellStyle name="Millares 3" xfId="5"/>
    <cellStyle name="Millares 3 2" xfId="108"/>
    <cellStyle name="Millares 4" xfId="109"/>
    <cellStyle name="Millares 4 2" xfId="110"/>
    <cellStyle name="Millares 5" xfId="111"/>
    <cellStyle name="Millares 6" xfId="112"/>
    <cellStyle name="Millares 7" xfId="145"/>
    <cellStyle name="Moneda" xfId="150" builtinId="4"/>
    <cellStyle name="Moneda 2" xfId="113"/>
    <cellStyle name="Neutral 2" xfId="114"/>
    <cellStyle name="No-definido" xfId="115"/>
    <cellStyle name="Normal" xfId="0" builtinId="0"/>
    <cellStyle name="Normal - Style1" xfId="116"/>
    <cellStyle name="Normal 10" xfId="144"/>
    <cellStyle name="Normal 11" xfId="147"/>
    <cellStyle name="Normal 2" xfId="1"/>
    <cellStyle name="Normal 2 2" xfId="4"/>
    <cellStyle name="Normal 2 2 2" xfId="117"/>
    <cellStyle name="Normal 2 3" xfId="13"/>
    <cellStyle name="Normal 2_07-09 presupu..." xfId="118"/>
    <cellStyle name="Normal 3" xfId="2"/>
    <cellStyle name="Normal 3 2" xfId="119"/>
    <cellStyle name="Normal 3 3" xfId="120"/>
    <cellStyle name="Normal 4" xfId="121"/>
    <cellStyle name="Normal 4 2" xfId="122"/>
    <cellStyle name="Normal 5" xfId="123"/>
    <cellStyle name="Normal 6" xfId="124"/>
    <cellStyle name="Normal 6 2" xfId="149"/>
    <cellStyle name="Normal 7" xfId="125"/>
    <cellStyle name="Normal 8" xfId="126"/>
    <cellStyle name="Normal 9" xfId="127"/>
    <cellStyle name="Output" xfId="128"/>
    <cellStyle name="Output 2" xfId="129"/>
    <cellStyle name="Percent 2" xfId="130"/>
    <cellStyle name="Percent 3" xfId="131"/>
    <cellStyle name="Porcentaje" xfId="151" builtinId="5"/>
    <cellStyle name="Porcentual 2" xfId="14"/>
    <cellStyle name="Porcentual 3" xfId="132"/>
    <cellStyle name="Porcentual 3 2" xfId="133"/>
    <cellStyle name="Porcentual 4" xfId="146"/>
    <cellStyle name="Porcentual 4 2" xfId="134"/>
    <cellStyle name="Salida 2" xfId="135"/>
    <cellStyle name="Texto explicativo 2" xfId="136"/>
    <cellStyle name="Title" xfId="137"/>
    <cellStyle name="Title 2" xfId="138"/>
    <cellStyle name="Título 1 2" xfId="139"/>
    <cellStyle name="Título 2 2" xfId="140"/>
    <cellStyle name="Título 3 2" xfId="141"/>
    <cellStyle name="Título 4" xfId="142"/>
    <cellStyle name="Total 2" xfId="1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73274</xdr:colOff>
      <xdr:row>1</xdr:row>
      <xdr:rowOff>46630</xdr:rowOff>
    </xdr:from>
    <xdr:to>
      <xdr:col>1</xdr:col>
      <xdr:colOff>480837</xdr:colOff>
      <xdr:row>4</xdr:row>
      <xdr:rowOff>109417</xdr:rowOff>
    </xdr:to>
    <xdr:pic>
      <xdr:nvPicPr>
        <xdr:cNvPr id="2" name="7 Imagen" descr="multiuso en el parque Héctor García Godoy-Model, VALL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274" y="225924"/>
          <a:ext cx="891657" cy="708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Mis%20Documentos\PRES.%20ELABORADOS%202009\ZONA%20VI\157-09%20TERMINACION%20AC.%20VICENTILL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Garibaldy%20Bautista%20(actualizaciones)\garibaldy%20bautista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JAS\Carpeta%20presupuestos%202009\New%20Folder%20(3)\PRESUPUESTO%20ESCUELA%20JACQUELIN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ANGAR%20AILI/Hangares%20AILI%2002-09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analisis%20seopc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ecoom/Downloads/DATOS%20JOSE%20MENA/PARQUE2/DOTOS%20ARQ.%20BAEZ/RESIDENCIAL%20SAN%20CRISTOB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Usuarios\Documents%20and%20Settings\Administrator\My%20Documents\PROYECTOS\STAND%20BY\CLUB%20DE%20PLAYA\Documents%20and%20Settings\Milton%20MARTINEZ\Escritorio\PRESUPUESTOS\ANALISIS%20COSTOS%20MOC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9B54389\superestructur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Isabel%20Morales/Desktop/doc.%20memoria%20feb%2011/higuero%20nuevo/HANGAR%20AILI/pres.%20ampliacion%20y%20construc.%20plataforma%20tanqu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digecoom.gob.do/Users/Digecoom/Downloads/PRESUPUESTO%20ESTACION%20DE%20BOMBE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01 (2)"/>
      <sheetName val="MOV TIERRA"/>
      <sheetName val="presupuesto"/>
      <sheetName val="Analisis 2008"/>
      <sheetName val=" MOVIMIENTO DE TIERRA EQUIPO"/>
      <sheetName val="Módulo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Mat."/>
      <sheetName val="H.Simple"/>
      <sheetName val="INS."/>
      <sheetName val="Ana "/>
      <sheetName val="M.O"/>
      <sheetName val="Analisis 1"/>
      <sheetName val="Analisis Escuela"/>
      <sheetName val="PRES. Jacqueline Dimas"/>
      <sheetName val="Hoja1"/>
      <sheetName val="Partida"/>
      <sheetName val="Ar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3">
          <cell r="D13">
            <v>705.5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GONZALO"/>
      <sheetName val="via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ADDENDA"/>
      <sheetName val="capilla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de seis niveles"/>
      <sheetName val="Precios Alzados"/>
      <sheetName val="Materiales"/>
      <sheetName val="Mano de Obra"/>
      <sheetName val="Herramientas"/>
      <sheetName val="Resumen Analisis"/>
      <sheetName val="Analisis Detallado"/>
      <sheetName val="RESIDENCIAL SAN CRISTOB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Insumos"/>
      <sheetName val="Listado Equipos a utilizar"/>
      <sheetName val="COSTO INDIRECTO"/>
      <sheetName val="OPERADORES EQUIPOS"/>
      <sheetName val="LISTADO INSUMOS DEL 2000"/>
      <sheetName val="Analisis Unit. "/>
      <sheetName val="Cargas Sociales"/>
    </sheetNames>
    <sheetDataSet>
      <sheetData sheetId="0" refreshError="1">
        <row r="767">
          <cell r="D767">
            <v>20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ARTIDAS"/>
      <sheetName val="analisis "/>
      <sheetName val="insumos"/>
    </sheetNames>
    <sheetDataSet>
      <sheetData sheetId="0"/>
      <sheetData sheetId="1"/>
      <sheetData sheetId="2"/>
      <sheetData sheetId="3">
        <row r="295">
          <cell r="D295">
            <v>17.8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resup.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>
            <v>0</v>
          </cell>
          <cell r="F5">
            <v>0</v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>
            <v>0</v>
          </cell>
          <cell r="F16">
            <v>0</v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>
            <v>0</v>
          </cell>
          <cell r="F68">
            <v>0</v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>
            <v>0</v>
          </cell>
          <cell r="F81">
            <v>0</v>
          </cell>
        </row>
        <row r="82">
          <cell r="A82" t="str">
            <v>BF01.</v>
          </cell>
          <cell r="B82" t="str">
            <v>Baños</v>
          </cell>
          <cell r="D82">
            <v>0</v>
          </cell>
          <cell r="F82">
            <v>0</v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>
            <v>0</v>
          </cell>
          <cell r="F104">
            <v>0</v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>
            <v>0</v>
          </cell>
          <cell r="F108">
            <v>0</v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>
            <v>0</v>
          </cell>
          <cell r="F117">
            <v>0</v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>
            <v>0</v>
          </cell>
          <cell r="F171">
            <v>0</v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>
            <v>0</v>
          </cell>
          <cell r="F177">
            <v>0</v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>
            <v>0</v>
          </cell>
          <cell r="F204">
            <v>0</v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>
            <v>0</v>
          </cell>
          <cell r="F207">
            <v>0</v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>
            <v>0</v>
          </cell>
          <cell r="F218">
            <v>0</v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>
            <v>0</v>
          </cell>
          <cell r="F225">
            <v>0</v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>
            <v>0</v>
          </cell>
          <cell r="F232">
            <v>0</v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>
            <v>0</v>
          </cell>
          <cell r="F247">
            <v>0</v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>
            <v>0</v>
          </cell>
          <cell r="F286">
            <v>0</v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>
            <v>0</v>
          </cell>
          <cell r="F305">
            <v>0</v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>
            <v>0</v>
          </cell>
          <cell r="F326">
            <v>0</v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>
            <v>0</v>
          </cell>
          <cell r="F336">
            <v>0</v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>
            <v>0</v>
          </cell>
          <cell r="F339">
            <v>0</v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>
            <v>0</v>
          </cell>
          <cell r="F368">
            <v>0</v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>
            <v>0</v>
          </cell>
          <cell r="F389">
            <v>0</v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>
            <v>0</v>
          </cell>
          <cell r="F417">
            <v>0</v>
          </cell>
        </row>
        <row r="418">
          <cell r="A418" t="str">
            <v>TP01.</v>
          </cell>
          <cell r="B418" t="str">
            <v>Tuberías y Piezas PVC Drenaje</v>
          </cell>
          <cell r="D418">
            <v>0</v>
          </cell>
          <cell r="F418">
            <v>0</v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>
            <v>0</v>
          </cell>
          <cell r="F476">
            <v>0</v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>
            <v>0</v>
          </cell>
          <cell r="F549">
            <v>0</v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>
            <v>0</v>
          </cell>
          <cell r="F610">
            <v>0</v>
          </cell>
        </row>
        <row r="611">
          <cell r="A611" t="str">
            <v>PZ01.</v>
          </cell>
          <cell r="B611" t="str">
            <v>Piso y Zócalos</v>
          </cell>
          <cell r="D611">
            <v>0</v>
          </cell>
          <cell r="F611">
            <v>0</v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>
            <v>0</v>
          </cell>
          <cell r="F642">
            <v>0</v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>
            <v>0</v>
          </cell>
          <cell r="F648">
            <v>0</v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>
            <v>0</v>
          </cell>
          <cell r="F653">
            <v>0</v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>
            <v>0</v>
          </cell>
          <cell r="F707">
            <v>0</v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>
            <v>0</v>
          </cell>
          <cell r="F716">
            <v>0</v>
          </cell>
        </row>
        <row r="717">
          <cell r="A717" t="str">
            <v>MO01-30.</v>
          </cell>
          <cell r="B717" t="str">
            <v>Albañileria</v>
          </cell>
          <cell r="D717">
            <v>0</v>
          </cell>
          <cell r="F717">
            <v>0</v>
          </cell>
        </row>
        <row r="718">
          <cell r="A718" t="str">
            <v>MO01.</v>
          </cell>
          <cell r="B718" t="str">
            <v>Colocacion de Bloques</v>
          </cell>
          <cell r="D718">
            <v>0</v>
          </cell>
          <cell r="F718">
            <v>0</v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>
            <v>0</v>
          </cell>
          <cell r="F723">
            <v>0</v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>
            <v>0</v>
          </cell>
          <cell r="F733">
            <v>0</v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>
            <v>0</v>
          </cell>
          <cell r="F738">
            <v>0</v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>
            <v>0</v>
          </cell>
          <cell r="F760">
            <v>0</v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>
            <v>0</v>
          </cell>
          <cell r="F769">
            <v>0</v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>
            <v>0</v>
          </cell>
          <cell r="F775">
            <v>0</v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>
            <v>0</v>
          </cell>
          <cell r="F777">
            <v>0</v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>
            <v>0</v>
          </cell>
          <cell r="F780">
            <v>0</v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>
            <v>0</v>
          </cell>
          <cell r="F783">
            <v>0</v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>
            <v>0</v>
          </cell>
          <cell r="F801">
            <v>0</v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>
            <v>0</v>
          </cell>
          <cell r="F822">
            <v>0</v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>
            <v>0</v>
          </cell>
          <cell r="F838">
            <v>0</v>
          </cell>
        </row>
        <row r="839">
          <cell r="A839" t="str">
            <v>MO41.</v>
          </cell>
          <cell r="B839" t="str">
            <v>Montura Bidet,Inodoros y Orinales</v>
          </cell>
          <cell r="D839">
            <v>0</v>
          </cell>
          <cell r="F839">
            <v>0</v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>
            <v>0</v>
          </cell>
          <cell r="F841">
            <v>0</v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>
            <v>0</v>
          </cell>
          <cell r="F843">
            <v>0</v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>
            <v>0</v>
          </cell>
          <cell r="F851">
            <v>0</v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>
            <v>0</v>
          </cell>
          <cell r="F853">
            <v>0</v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>
            <v>0</v>
          </cell>
          <cell r="F855">
            <v>0</v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>
            <v>0</v>
          </cell>
          <cell r="F858">
            <v>0</v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>
            <v>0</v>
          </cell>
          <cell r="F864">
            <v>0</v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>
            <v>0</v>
          </cell>
          <cell r="F867">
            <v>0</v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>
            <v>0</v>
          </cell>
          <cell r="F869">
            <v>0</v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>
            <v>0</v>
          </cell>
          <cell r="F871">
            <v>0</v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>
            <v>0</v>
          </cell>
          <cell r="F873">
            <v>0</v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>
            <v>0</v>
          </cell>
          <cell r="F876">
            <v>0</v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>
            <v>0</v>
          </cell>
          <cell r="F878">
            <v>0</v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>
            <v>0</v>
          </cell>
          <cell r="F880">
            <v>0</v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>
            <v>0</v>
          </cell>
          <cell r="F882">
            <v>0</v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>
            <v>0</v>
          </cell>
          <cell r="F884">
            <v>0</v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>
            <v>0</v>
          </cell>
          <cell r="F886">
            <v>0</v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>
            <v>0</v>
          </cell>
          <cell r="F888">
            <v>0</v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>
            <v>0</v>
          </cell>
          <cell r="F890">
            <v>0</v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>
            <v>0</v>
          </cell>
          <cell r="F894">
            <v>0</v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>
            <v>0</v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</sheetData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 CIVIL"/>
      <sheetName val="Estación de Bombero"/>
      <sheetName val="Edificio de seis niveles"/>
      <sheetName val="Precios Alzados"/>
      <sheetName val="GRONOGRAMA"/>
      <sheetName val="Materiales"/>
      <sheetName val="Mano de Obra"/>
      <sheetName val="Herramientas"/>
      <sheetName val="Resumen Analisis"/>
      <sheetName val="Analisis Detal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  <row r="73">
          <cell r="H73">
            <v>9.44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6"/>
  <sheetViews>
    <sheetView tabSelected="1" view="pageBreakPreview" zoomScale="85" zoomScaleNormal="85" zoomScaleSheetLayoutView="85" workbookViewId="0">
      <selection activeCell="H101" sqref="H101"/>
    </sheetView>
  </sheetViews>
  <sheetFormatPr baseColWidth="10" defaultColWidth="11.44140625" defaultRowHeight="14.4" x14ac:dyDescent="0.3"/>
  <cols>
    <col min="1" max="1" width="7" style="7" customWidth="1"/>
    <col min="2" max="2" width="53.6640625" style="4" customWidth="1"/>
    <col min="3" max="3" width="10.109375" style="5" customWidth="1"/>
    <col min="4" max="4" width="8.6640625" style="3" customWidth="1"/>
    <col min="5" max="5" width="15" style="5" customWidth="1"/>
    <col min="6" max="6" width="18.5546875" style="5" customWidth="1"/>
    <col min="8" max="8" width="16.109375" customWidth="1"/>
    <col min="245" max="245" width="8" customWidth="1"/>
    <col min="246" max="246" width="52.44140625" customWidth="1"/>
    <col min="247" max="247" width="9.33203125" customWidth="1"/>
    <col min="248" max="248" width="7.109375" customWidth="1"/>
    <col min="249" max="249" width="11.44140625" customWidth="1"/>
    <col min="250" max="250" width="12.44140625" customWidth="1"/>
    <col min="251" max="251" width="13.5546875" customWidth="1"/>
    <col min="501" max="501" width="8" customWidth="1"/>
    <col min="502" max="502" width="52.44140625" customWidth="1"/>
    <col min="503" max="503" width="9.33203125" customWidth="1"/>
    <col min="504" max="504" width="7.109375" customWidth="1"/>
    <col min="505" max="505" width="11.44140625" customWidth="1"/>
    <col min="506" max="506" width="12.44140625" customWidth="1"/>
    <col min="507" max="507" width="13.5546875" customWidth="1"/>
    <col min="757" max="757" width="8" customWidth="1"/>
    <col min="758" max="758" width="52.44140625" customWidth="1"/>
    <col min="759" max="759" width="9.33203125" customWidth="1"/>
    <col min="760" max="760" width="7.109375" customWidth="1"/>
    <col min="761" max="761" width="11.44140625" customWidth="1"/>
    <col min="762" max="762" width="12.44140625" customWidth="1"/>
    <col min="763" max="763" width="13.5546875" customWidth="1"/>
    <col min="1013" max="1013" width="8" customWidth="1"/>
    <col min="1014" max="1014" width="52.44140625" customWidth="1"/>
    <col min="1015" max="1015" width="9.33203125" customWidth="1"/>
    <col min="1016" max="1016" width="7.109375" customWidth="1"/>
    <col min="1017" max="1017" width="11.44140625" customWidth="1"/>
    <col min="1018" max="1018" width="12.44140625" customWidth="1"/>
    <col min="1019" max="1019" width="13.5546875" customWidth="1"/>
    <col min="1269" max="1269" width="8" customWidth="1"/>
    <col min="1270" max="1270" width="52.44140625" customWidth="1"/>
    <col min="1271" max="1271" width="9.33203125" customWidth="1"/>
    <col min="1272" max="1272" width="7.109375" customWidth="1"/>
    <col min="1273" max="1273" width="11.44140625" customWidth="1"/>
    <col min="1274" max="1274" width="12.44140625" customWidth="1"/>
    <col min="1275" max="1275" width="13.5546875" customWidth="1"/>
    <col min="1525" max="1525" width="8" customWidth="1"/>
    <col min="1526" max="1526" width="52.44140625" customWidth="1"/>
    <col min="1527" max="1527" width="9.33203125" customWidth="1"/>
    <col min="1528" max="1528" width="7.109375" customWidth="1"/>
    <col min="1529" max="1529" width="11.44140625" customWidth="1"/>
    <col min="1530" max="1530" width="12.44140625" customWidth="1"/>
    <col min="1531" max="1531" width="13.5546875" customWidth="1"/>
    <col min="1781" max="1781" width="8" customWidth="1"/>
    <col min="1782" max="1782" width="52.44140625" customWidth="1"/>
    <col min="1783" max="1783" width="9.33203125" customWidth="1"/>
    <col min="1784" max="1784" width="7.109375" customWidth="1"/>
    <col min="1785" max="1785" width="11.44140625" customWidth="1"/>
    <col min="1786" max="1786" width="12.44140625" customWidth="1"/>
    <col min="1787" max="1787" width="13.5546875" customWidth="1"/>
    <col min="2037" max="2037" width="8" customWidth="1"/>
    <col min="2038" max="2038" width="52.44140625" customWidth="1"/>
    <col min="2039" max="2039" width="9.33203125" customWidth="1"/>
    <col min="2040" max="2040" width="7.109375" customWidth="1"/>
    <col min="2041" max="2041" width="11.44140625" customWidth="1"/>
    <col min="2042" max="2042" width="12.44140625" customWidth="1"/>
    <col min="2043" max="2043" width="13.5546875" customWidth="1"/>
    <col min="2293" max="2293" width="8" customWidth="1"/>
    <col min="2294" max="2294" width="52.44140625" customWidth="1"/>
    <col min="2295" max="2295" width="9.33203125" customWidth="1"/>
    <col min="2296" max="2296" width="7.109375" customWidth="1"/>
    <col min="2297" max="2297" width="11.44140625" customWidth="1"/>
    <col min="2298" max="2298" width="12.44140625" customWidth="1"/>
    <col min="2299" max="2299" width="13.5546875" customWidth="1"/>
    <col min="2549" max="2549" width="8" customWidth="1"/>
    <col min="2550" max="2550" width="52.44140625" customWidth="1"/>
    <col min="2551" max="2551" width="9.33203125" customWidth="1"/>
    <col min="2552" max="2552" width="7.109375" customWidth="1"/>
    <col min="2553" max="2553" width="11.44140625" customWidth="1"/>
    <col min="2554" max="2554" width="12.44140625" customWidth="1"/>
    <col min="2555" max="2555" width="13.5546875" customWidth="1"/>
    <col min="2805" max="2805" width="8" customWidth="1"/>
    <col min="2806" max="2806" width="52.44140625" customWidth="1"/>
    <col min="2807" max="2807" width="9.33203125" customWidth="1"/>
    <col min="2808" max="2808" width="7.109375" customWidth="1"/>
    <col min="2809" max="2809" width="11.44140625" customWidth="1"/>
    <col min="2810" max="2810" width="12.44140625" customWidth="1"/>
    <col min="2811" max="2811" width="13.5546875" customWidth="1"/>
    <col min="3061" max="3061" width="8" customWidth="1"/>
    <col min="3062" max="3062" width="52.44140625" customWidth="1"/>
    <col min="3063" max="3063" width="9.33203125" customWidth="1"/>
    <col min="3064" max="3064" width="7.109375" customWidth="1"/>
    <col min="3065" max="3065" width="11.44140625" customWidth="1"/>
    <col min="3066" max="3066" width="12.44140625" customWidth="1"/>
    <col min="3067" max="3067" width="13.5546875" customWidth="1"/>
    <col min="3317" max="3317" width="8" customWidth="1"/>
    <col min="3318" max="3318" width="52.44140625" customWidth="1"/>
    <col min="3319" max="3319" width="9.33203125" customWidth="1"/>
    <col min="3320" max="3320" width="7.109375" customWidth="1"/>
    <col min="3321" max="3321" width="11.44140625" customWidth="1"/>
    <col min="3322" max="3322" width="12.44140625" customWidth="1"/>
    <col min="3323" max="3323" width="13.5546875" customWidth="1"/>
    <col min="3573" max="3573" width="8" customWidth="1"/>
    <col min="3574" max="3574" width="52.44140625" customWidth="1"/>
    <col min="3575" max="3575" width="9.33203125" customWidth="1"/>
    <col min="3576" max="3576" width="7.109375" customWidth="1"/>
    <col min="3577" max="3577" width="11.44140625" customWidth="1"/>
    <col min="3578" max="3578" width="12.44140625" customWidth="1"/>
    <col min="3579" max="3579" width="13.5546875" customWidth="1"/>
    <col min="3829" max="3829" width="8" customWidth="1"/>
    <col min="3830" max="3830" width="52.44140625" customWidth="1"/>
    <col min="3831" max="3831" width="9.33203125" customWidth="1"/>
    <col min="3832" max="3832" width="7.109375" customWidth="1"/>
    <col min="3833" max="3833" width="11.44140625" customWidth="1"/>
    <col min="3834" max="3834" width="12.44140625" customWidth="1"/>
    <col min="3835" max="3835" width="13.5546875" customWidth="1"/>
    <col min="4085" max="4085" width="8" customWidth="1"/>
    <col min="4086" max="4086" width="52.44140625" customWidth="1"/>
    <col min="4087" max="4087" width="9.33203125" customWidth="1"/>
    <col min="4088" max="4088" width="7.109375" customWidth="1"/>
    <col min="4089" max="4089" width="11.44140625" customWidth="1"/>
    <col min="4090" max="4090" width="12.44140625" customWidth="1"/>
    <col min="4091" max="4091" width="13.5546875" customWidth="1"/>
    <col min="4341" max="4341" width="8" customWidth="1"/>
    <col min="4342" max="4342" width="52.44140625" customWidth="1"/>
    <col min="4343" max="4343" width="9.33203125" customWidth="1"/>
    <col min="4344" max="4344" width="7.109375" customWidth="1"/>
    <col min="4345" max="4345" width="11.44140625" customWidth="1"/>
    <col min="4346" max="4346" width="12.44140625" customWidth="1"/>
    <col min="4347" max="4347" width="13.5546875" customWidth="1"/>
    <col min="4597" max="4597" width="8" customWidth="1"/>
    <col min="4598" max="4598" width="52.44140625" customWidth="1"/>
    <col min="4599" max="4599" width="9.33203125" customWidth="1"/>
    <col min="4600" max="4600" width="7.109375" customWidth="1"/>
    <col min="4601" max="4601" width="11.44140625" customWidth="1"/>
    <col min="4602" max="4602" width="12.44140625" customWidth="1"/>
    <col min="4603" max="4603" width="13.5546875" customWidth="1"/>
    <col min="4853" max="4853" width="8" customWidth="1"/>
    <col min="4854" max="4854" width="52.44140625" customWidth="1"/>
    <col min="4855" max="4855" width="9.33203125" customWidth="1"/>
    <col min="4856" max="4856" width="7.109375" customWidth="1"/>
    <col min="4857" max="4857" width="11.44140625" customWidth="1"/>
    <col min="4858" max="4858" width="12.44140625" customWidth="1"/>
    <col min="4859" max="4859" width="13.5546875" customWidth="1"/>
    <col min="5109" max="5109" width="8" customWidth="1"/>
    <col min="5110" max="5110" width="52.44140625" customWidth="1"/>
    <col min="5111" max="5111" width="9.33203125" customWidth="1"/>
    <col min="5112" max="5112" width="7.109375" customWidth="1"/>
    <col min="5113" max="5113" width="11.44140625" customWidth="1"/>
    <col min="5114" max="5114" width="12.44140625" customWidth="1"/>
    <col min="5115" max="5115" width="13.5546875" customWidth="1"/>
    <col min="5365" max="5365" width="8" customWidth="1"/>
    <col min="5366" max="5366" width="52.44140625" customWidth="1"/>
    <col min="5367" max="5367" width="9.33203125" customWidth="1"/>
    <col min="5368" max="5368" width="7.109375" customWidth="1"/>
    <col min="5369" max="5369" width="11.44140625" customWidth="1"/>
    <col min="5370" max="5370" width="12.44140625" customWidth="1"/>
    <col min="5371" max="5371" width="13.5546875" customWidth="1"/>
    <col min="5621" max="5621" width="8" customWidth="1"/>
    <col min="5622" max="5622" width="52.44140625" customWidth="1"/>
    <col min="5623" max="5623" width="9.33203125" customWidth="1"/>
    <col min="5624" max="5624" width="7.109375" customWidth="1"/>
    <col min="5625" max="5625" width="11.44140625" customWidth="1"/>
    <col min="5626" max="5626" width="12.44140625" customWidth="1"/>
    <col min="5627" max="5627" width="13.5546875" customWidth="1"/>
    <col min="5877" max="5877" width="8" customWidth="1"/>
    <col min="5878" max="5878" width="52.44140625" customWidth="1"/>
    <col min="5879" max="5879" width="9.33203125" customWidth="1"/>
    <col min="5880" max="5880" width="7.109375" customWidth="1"/>
    <col min="5881" max="5881" width="11.44140625" customWidth="1"/>
    <col min="5882" max="5882" width="12.44140625" customWidth="1"/>
    <col min="5883" max="5883" width="13.5546875" customWidth="1"/>
    <col min="6133" max="6133" width="8" customWidth="1"/>
    <col min="6134" max="6134" width="52.44140625" customWidth="1"/>
    <col min="6135" max="6135" width="9.33203125" customWidth="1"/>
    <col min="6136" max="6136" width="7.109375" customWidth="1"/>
    <col min="6137" max="6137" width="11.44140625" customWidth="1"/>
    <col min="6138" max="6138" width="12.44140625" customWidth="1"/>
    <col min="6139" max="6139" width="13.5546875" customWidth="1"/>
    <col min="6389" max="6389" width="8" customWidth="1"/>
    <col min="6390" max="6390" width="52.44140625" customWidth="1"/>
    <col min="6391" max="6391" width="9.33203125" customWidth="1"/>
    <col min="6392" max="6392" width="7.109375" customWidth="1"/>
    <col min="6393" max="6393" width="11.44140625" customWidth="1"/>
    <col min="6394" max="6394" width="12.44140625" customWidth="1"/>
    <col min="6395" max="6395" width="13.5546875" customWidth="1"/>
    <col min="6645" max="6645" width="8" customWidth="1"/>
    <col min="6646" max="6646" width="52.44140625" customWidth="1"/>
    <col min="6647" max="6647" width="9.33203125" customWidth="1"/>
    <col min="6648" max="6648" width="7.109375" customWidth="1"/>
    <col min="6649" max="6649" width="11.44140625" customWidth="1"/>
    <col min="6650" max="6650" width="12.44140625" customWidth="1"/>
    <col min="6651" max="6651" width="13.5546875" customWidth="1"/>
    <col min="6901" max="6901" width="8" customWidth="1"/>
    <col min="6902" max="6902" width="52.44140625" customWidth="1"/>
    <col min="6903" max="6903" width="9.33203125" customWidth="1"/>
    <col min="6904" max="6904" width="7.109375" customWidth="1"/>
    <col min="6905" max="6905" width="11.44140625" customWidth="1"/>
    <col min="6906" max="6906" width="12.44140625" customWidth="1"/>
    <col min="6907" max="6907" width="13.5546875" customWidth="1"/>
    <col min="7157" max="7157" width="8" customWidth="1"/>
    <col min="7158" max="7158" width="52.44140625" customWidth="1"/>
    <col min="7159" max="7159" width="9.33203125" customWidth="1"/>
    <col min="7160" max="7160" width="7.109375" customWidth="1"/>
    <col min="7161" max="7161" width="11.44140625" customWidth="1"/>
    <col min="7162" max="7162" width="12.44140625" customWidth="1"/>
    <col min="7163" max="7163" width="13.5546875" customWidth="1"/>
    <col min="7413" max="7413" width="8" customWidth="1"/>
    <col min="7414" max="7414" width="52.44140625" customWidth="1"/>
    <col min="7415" max="7415" width="9.33203125" customWidth="1"/>
    <col min="7416" max="7416" width="7.109375" customWidth="1"/>
    <col min="7417" max="7417" width="11.44140625" customWidth="1"/>
    <col min="7418" max="7418" width="12.44140625" customWidth="1"/>
    <col min="7419" max="7419" width="13.5546875" customWidth="1"/>
    <col min="7669" max="7669" width="8" customWidth="1"/>
    <col min="7670" max="7670" width="52.44140625" customWidth="1"/>
    <col min="7671" max="7671" width="9.33203125" customWidth="1"/>
    <col min="7672" max="7672" width="7.109375" customWidth="1"/>
    <col min="7673" max="7673" width="11.44140625" customWidth="1"/>
    <col min="7674" max="7674" width="12.44140625" customWidth="1"/>
    <col min="7675" max="7675" width="13.5546875" customWidth="1"/>
    <col min="7925" max="7925" width="8" customWidth="1"/>
    <col min="7926" max="7926" width="52.44140625" customWidth="1"/>
    <col min="7927" max="7927" width="9.33203125" customWidth="1"/>
    <col min="7928" max="7928" width="7.109375" customWidth="1"/>
    <col min="7929" max="7929" width="11.44140625" customWidth="1"/>
    <col min="7930" max="7930" width="12.44140625" customWidth="1"/>
    <col min="7931" max="7931" width="13.5546875" customWidth="1"/>
    <col min="8181" max="8181" width="8" customWidth="1"/>
    <col min="8182" max="8182" width="52.44140625" customWidth="1"/>
    <col min="8183" max="8183" width="9.33203125" customWidth="1"/>
    <col min="8184" max="8184" width="7.109375" customWidth="1"/>
    <col min="8185" max="8185" width="11.44140625" customWidth="1"/>
    <col min="8186" max="8186" width="12.44140625" customWidth="1"/>
    <col min="8187" max="8187" width="13.5546875" customWidth="1"/>
    <col min="8437" max="8437" width="8" customWidth="1"/>
    <col min="8438" max="8438" width="52.44140625" customWidth="1"/>
    <col min="8439" max="8439" width="9.33203125" customWidth="1"/>
    <col min="8440" max="8440" width="7.109375" customWidth="1"/>
    <col min="8441" max="8441" width="11.44140625" customWidth="1"/>
    <col min="8442" max="8442" width="12.44140625" customWidth="1"/>
    <col min="8443" max="8443" width="13.5546875" customWidth="1"/>
    <col min="8693" max="8693" width="8" customWidth="1"/>
    <col min="8694" max="8694" width="52.44140625" customWidth="1"/>
    <col min="8695" max="8695" width="9.33203125" customWidth="1"/>
    <col min="8696" max="8696" width="7.109375" customWidth="1"/>
    <col min="8697" max="8697" width="11.44140625" customWidth="1"/>
    <col min="8698" max="8698" width="12.44140625" customWidth="1"/>
    <col min="8699" max="8699" width="13.5546875" customWidth="1"/>
    <col min="8949" max="8949" width="8" customWidth="1"/>
    <col min="8950" max="8950" width="52.44140625" customWidth="1"/>
    <col min="8951" max="8951" width="9.33203125" customWidth="1"/>
    <col min="8952" max="8952" width="7.109375" customWidth="1"/>
    <col min="8953" max="8953" width="11.44140625" customWidth="1"/>
    <col min="8954" max="8954" width="12.44140625" customWidth="1"/>
    <col min="8955" max="8955" width="13.5546875" customWidth="1"/>
    <col min="9205" max="9205" width="8" customWidth="1"/>
    <col min="9206" max="9206" width="52.44140625" customWidth="1"/>
    <col min="9207" max="9207" width="9.33203125" customWidth="1"/>
    <col min="9208" max="9208" width="7.109375" customWidth="1"/>
    <col min="9209" max="9209" width="11.44140625" customWidth="1"/>
    <col min="9210" max="9210" width="12.44140625" customWidth="1"/>
    <col min="9211" max="9211" width="13.5546875" customWidth="1"/>
    <col min="9461" max="9461" width="8" customWidth="1"/>
    <col min="9462" max="9462" width="52.44140625" customWidth="1"/>
    <col min="9463" max="9463" width="9.33203125" customWidth="1"/>
    <col min="9464" max="9464" width="7.109375" customWidth="1"/>
    <col min="9465" max="9465" width="11.44140625" customWidth="1"/>
    <col min="9466" max="9466" width="12.44140625" customWidth="1"/>
    <col min="9467" max="9467" width="13.5546875" customWidth="1"/>
    <col min="9717" max="9717" width="8" customWidth="1"/>
    <col min="9718" max="9718" width="52.44140625" customWidth="1"/>
    <col min="9719" max="9719" width="9.33203125" customWidth="1"/>
    <col min="9720" max="9720" width="7.109375" customWidth="1"/>
    <col min="9721" max="9721" width="11.44140625" customWidth="1"/>
    <col min="9722" max="9722" width="12.44140625" customWidth="1"/>
    <col min="9723" max="9723" width="13.5546875" customWidth="1"/>
    <col min="9973" max="9973" width="8" customWidth="1"/>
    <col min="9974" max="9974" width="52.44140625" customWidth="1"/>
    <col min="9975" max="9975" width="9.33203125" customWidth="1"/>
    <col min="9976" max="9976" width="7.109375" customWidth="1"/>
    <col min="9977" max="9977" width="11.44140625" customWidth="1"/>
    <col min="9978" max="9978" width="12.44140625" customWidth="1"/>
    <col min="9979" max="9979" width="13.5546875" customWidth="1"/>
    <col min="10229" max="10229" width="8" customWidth="1"/>
    <col min="10230" max="10230" width="52.44140625" customWidth="1"/>
    <col min="10231" max="10231" width="9.33203125" customWidth="1"/>
    <col min="10232" max="10232" width="7.109375" customWidth="1"/>
    <col min="10233" max="10233" width="11.44140625" customWidth="1"/>
    <col min="10234" max="10234" width="12.44140625" customWidth="1"/>
    <col min="10235" max="10235" width="13.5546875" customWidth="1"/>
    <col min="10485" max="10485" width="8" customWidth="1"/>
    <col min="10486" max="10486" width="52.44140625" customWidth="1"/>
    <col min="10487" max="10487" width="9.33203125" customWidth="1"/>
    <col min="10488" max="10488" width="7.109375" customWidth="1"/>
    <col min="10489" max="10489" width="11.44140625" customWidth="1"/>
    <col min="10490" max="10490" width="12.44140625" customWidth="1"/>
    <col min="10491" max="10491" width="13.5546875" customWidth="1"/>
    <col min="10741" max="10741" width="8" customWidth="1"/>
    <col min="10742" max="10742" width="52.44140625" customWidth="1"/>
    <col min="10743" max="10743" width="9.33203125" customWidth="1"/>
    <col min="10744" max="10744" width="7.109375" customWidth="1"/>
    <col min="10745" max="10745" width="11.44140625" customWidth="1"/>
    <col min="10746" max="10746" width="12.44140625" customWidth="1"/>
    <col min="10747" max="10747" width="13.5546875" customWidth="1"/>
    <col min="10997" max="10997" width="8" customWidth="1"/>
    <col min="10998" max="10998" width="52.44140625" customWidth="1"/>
    <col min="10999" max="10999" width="9.33203125" customWidth="1"/>
    <col min="11000" max="11000" width="7.109375" customWidth="1"/>
    <col min="11001" max="11001" width="11.44140625" customWidth="1"/>
    <col min="11002" max="11002" width="12.44140625" customWidth="1"/>
    <col min="11003" max="11003" width="13.5546875" customWidth="1"/>
    <col min="11253" max="11253" width="8" customWidth="1"/>
    <col min="11254" max="11254" width="52.44140625" customWidth="1"/>
    <col min="11255" max="11255" width="9.33203125" customWidth="1"/>
    <col min="11256" max="11256" width="7.109375" customWidth="1"/>
    <col min="11257" max="11257" width="11.44140625" customWidth="1"/>
    <col min="11258" max="11258" width="12.44140625" customWidth="1"/>
    <col min="11259" max="11259" width="13.5546875" customWidth="1"/>
    <col min="11509" max="11509" width="8" customWidth="1"/>
    <col min="11510" max="11510" width="52.44140625" customWidth="1"/>
    <col min="11511" max="11511" width="9.33203125" customWidth="1"/>
    <col min="11512" max="11512" width="7.109375" customWidth="1"/>
    <col min="11513" max="11513" width="11.44140625" customWidth="1"/>
    <col min="11514" max="11514" width="12.44140625" customWidth="1"/>
    <col min="11515" max="11515" width="13.5546875" customWidth="1"/>
    <col min="11765" max="11765" width="8" customWidth="1"/>
    <col min="11766" max="11766" width="52.44140625" customWidth="1"/>
    <col min="11767" max="11767" width="9.33203125" customWidth="1"/>
    <col min="11768" max="11768" width="7.109375" customWidth="1"/>
    <col min="11769" max="11769" width="11.44140625" customWidth="1"/>
    <col min="11770" max="11770" width="12.44140625" customWidth="1"/>
    <col min="11771" max="11771" width="13.5546875" customWidth="1"/>
    <col min="12021" max="12021" width="8" customWidth="1"/>
    <col min="12022" max="12022" width="52.44140625" customWidth="1"/>
    <col min="12023" max="12023" width="9.33203125" customWidth="1"/>
    <col min="12024" max="12024" width="7.109375" customWidth="1"/>
    <col min="12025" max="12025" width="11.44140625" customWidth="1"/>
    <col min="12026" max="12026" width="12.44140625" customWidth="1"/>
    <col min="12027" max="12027" width="13.5546875" customWidth="1"/>
    <col min="12277" max="12277" width="8" customWidth="1"/>
    <col min="12278" max="12278" width="52.44140625" customWidth="1"/>
    <col min="12279" max="12279" width="9.33203125" customWidth="1"/>
    <col min="12280" max="12280" width="7.109375" customWidth="1"/>
    <col min="12281" max="12281" width="11.44140625" customWidth="1"/>
    <col min="12282" max="12282" width="12.44140625" customWidth="1"/>
    <col min="12283" max="12283" width="13.5546875" customWidth="1"/>
    <col min="12533" max="12533" width="8" customWidth="1"/>
    <col min="12534" max="12534" width="52.44140625" customWidth="1"/>
    <col min="12535" max="12535" width="9.33203125" customWidth="1"/>
    <col min="12536" max="12536" width="7.109375" customWidth="1"/>
    <col min="12537" max="12537" width="11.44140625" customWidth="1"/>
    <col min="12538" max="12538" width="12.44140625" customWidth="1"/>
    <col min="12539" max="12539" width="13.5546875" customWidth="1"/>
    <col min="12789" max="12789" width="8" customWidth="1"/>
    <col min="12790" max="12790" width="52.44140625" customWidth="1"/>
    <col min="12791" max="12791" width="9.33203125" customWidth="1"/>
    <col min="12792" max="12792" width="7.109375" customWidth="1"/>
    <col min="12793" max="12793" width="11.44140625" customWidth="1"/>
    <col min="12794" max="12794" width="12.44140625" customWidth="1"/>
    <col min="12795" max="12795" width="13.5546875" customWidth="1"/>
    <col min="13045" max="13045" width="8" customWidth="1"/>
    <col min="13046" max="13046" width="52.44140625" customWidth="1"/>
    <col min="13047" max="13047" width="9.33203125" customWidth="1"/>
    <col min="13048" max="13048" width="7.109375" customWidth="1"/>
    <col min="13049" max="13049" width="11.44140625" customWidth="1"/>
    <col min="13050" max="13050" width="12.44140625" customWidth="1"/>
    <col min="13051" max="13051" width="13.5546875" customWidth="1"/>
    <col min="13301" max="13301" width="8" customWidth="1"/>
    <col min="13302" max="13302" width="52.44140625" customWidth="1"/>
    <col min="13303" max="13303" width="9.33203125" customWidth="1"/>
    <col min="13304" max="13304" width="7.109375" customWidth="1"/>
    <col min="13305" max="13305" width="11.44140625" customWidth="1"/>
    <col min="13306" max="13306" width="12.44140625" customWidth="1"/>
    <col min="13307" max="13307" width="13.5546875" customWidth="1"/>
    <col min="13557" max="13557" width="8" customWidth="1"/>
    <col min="13558" max="13558" width="52.44140625" customWidth="1"/>
    <col min="13559" max="13559" width="9.33203125" customWidth="1"/>
    <col min="13560" max="13560" width="7.109375" customWidth="1"/>
    <col min="13561" max="13561" width="11.44140625" customWidth="1"/>
    <col min="13562" max="13562" width="12.44140625" customWidth="1"/>
    <col min="13563" max="13563" width="13.5546875" customWidth="1"/>
    <col min="13813" max="13813" width="8" customWidth="1"/>
    <col min="13814" max="13814" width="52.44140625" customWidth="1"/>
    <col min="13815" max="13815" width="9.33203125" customWidth="1"/>
    <col min="13816" max="13816" width="7.109375" customWidth="1"/>
    <col min="13817" max="13817" width="11.44140625" customWidth="1"/>
    <col min="13818" max="13818" width="12.44140625" customWidth="1"/>
    <col min="13819" max="13819" width="13.5546875" customWidth="1"/>
    <col min="14069" max="14069" width="8" customWidth="1"/>
    <col min="14070" max="14070" width="52.44140625" customWidth="1"/>
    <col min="14071" max="14071" width="9.33203125" customWidth="1"/>
    <col min="14072" max="14072" width="7.109375" customWidth="1"/>
    <col min="14073" max="14073" width="11.44140625" customWidth="1"/>
    <col min="14074" max="14074" width="12.44140625" customWidth="1"/>
    <col min="14075" max="14075" width="13.5546875" customWidth="1"/>
    <col min="14325" max="14325" width="8" customWidth="1"/>
    <col min="14326" max="14326" width="52.44140625" customWidth="1"/>
    <col min="14327" max="14327" width="9.33203125" customWidth="1"/>
    <col min="14328" max="14328" width="7.109375" customWidth="1"/>
    <col min="14329" max="14329" width="11.44140625" customWidth="1"/>
    <col min="14330" max="14330" width="12.44140625" customWidth="1"/>
    <col min="14331" max="14331" width="13.5546875" customWidth="1"/>
    <col min="14581" max="14581" width="8" customWidth="1"/>
    <col min="14582" max="14582" width="52.44140625" customWidth="1"/>
    <col min="14583" max="14583" width="9.33203125" customWidth="1"/>
    <col min="14584" max="14584" width="7.109375" customWidth="1"/>
    <col min="14585" max="14585" width="11.44140625" customWidth="1"/>
    <col min="14586" max="14586" width="12.44140625" customWidth="1"/>
    <col min="14587" max="14587" width="13.5546875" customWidth="1"/>
    <col min="14837" max="14837" width="8" customWidth="1"/>
    <col min="14838" max="14838" width="52.44140625" customWidth="1"/>
    <col min="14839" max="14839" width="9.33203125" customWidth="1"/>
    <col min="14840" max="14840" width="7.109375" customWidth="1"/>
    <col min="14841" max="14841" width="11.44140625" customWidth="1"/>
    <col min="14842" max="14842" width="12.44140625" customWidth="1"/>
    <col min="14843" max="14843" width="13.5546875" customWidth="1"/>
    <col min="15093" max="15093" width="8" customWidth="1"/>
    <col min="15094" max="15094" width="52.44140625" customWidth="1"/>
    <col min="15095" max="15095" width="9.33203125" customWidth="1"/>
    <col min="15096" max="15096" width="7.109375" customWidth="1"/>
    <col min="15097" max="15097" width="11.44140625" customWidth="1"/>
    <col min="15098" max="15098" width="12.44140625" customWidth="1"/>
    <col min="15099" max="15099" width="13.5546875" customWidth="1"/>
    <col min="15349" max="15349" width="8" customWidth="1"/>
    <col min="15350" max="15350" width="52.44140625" customWidth="1"/>
    <col min="15351" max="15351" width="9.33203125" customWidth="1"/>
    <col min="15352" max="15352" width="7.109375" customWidth="1"/>
    <col min="15353" max="15353" width="11.44140625" customWidth="1"/>
    <col min="15354" max="15354" width="12.44140625" customWidth="1"/>
    <col min="15355" max="15355" width="13.5546875" customWidth="1"/>
    <col min="15605" max="15605" width="8" customWidth="1"/>
    <col min="15606" max="15606" width="52.44140625" customWidth="1"/>
    <col min="15607" max="15607" width="9.33203125" customWidth="1"/>
    <col min="15608" max="15608" width="7.109375" customWidth="1"/>
    <col min="15609" max="15609" width="11.44140625" customWidth="1"/>
    <col min="15610" max="15610" width="12.44140625" customWidth="1"/>
    <col min="15611" max="15611" width="13.5546875" customWidth="1"/>
    <col min="15861" max="15861" width="8" customWidth="1"/>
    <col min="15862" max="15862" width="52.44140625" customWidth="1"/>
    <col min="15863" max="15863" width="9.33203125" customWidth="1"/>
    <col min="15864" max="15864" width="7.109375" customWidth="1"/>
    <col min="15865" max="15865" width="11.44140625" customWidth="1"/>
    <col min="15866" max="15866" width="12.44140625" customWidth="1"/>
    <col min="15867" max="15867" width="13.5546875" customWidth="1"/>
    <col min="16117" max="16117" width="8" customWidth="1"/>
    <col min="16118" max="16118" width="52.44140625" customWidth="1"/>
    <col min="16119" max="16119" width="9.33203125" customWidth="1"/>
    <col min="16120" max="16120" width="7.109375" customWidth="1"/>
    <col min="16121" max="16121" width="11.44140625" customWidth="1"/>
    <col min="16122" max="16122" width="12.44140625" customWidth="1"/>
    <col min="16123" max="16123" width="13.5546875" customWidth="1"/>
  </cols>
  <sheetData>
    <row r="1" spans="1:6" x14ac:dyDescent="0.3">
      <c r="A1" s="68"/>
      <c r="B1" s="69"/>
      <c r="C1" s="70"/>
      <c r="D1" s="71"/>
      <c r="E1" s="70"/>
      <c r="F1" s="70"/>
    </row>
    <row r="2" spans="1:6" ht="17.399999999999999" x14ac:dyDescent="0.3">
      <c r="A2" s="165" t="s">
        <v>22</v>
      </c>
      <c r="B2" s="165"/>
      <c r="C2" s="165"/>
      <c r="D2" s="165"/>
      <c r="E2" s="165"/>
      <c r="F2" s="165"/>
    </row>
    <row r="3" spans="1:6" ht="17.399999999999999" x14ac:dyDescent="0.3">
      <c r="A3" s="166" t="s">
        <v>23</v>
      </c>
      <c r="B3" s="166"/>
      <c r="C3" s="166"/>
      <c r="D3" s="166"/>
      <c r="E3" s="166"/>
      <c r="F3" s="166"/>
    </row>
    <row r="4" spans="1:6" ht="15.6" x14ac:dyDescent="0.3">
      <c r="A4" s="167" t="s">
        <v>20</v>
      </c>
      <c r="B4" s="167"/>
      <c r="C4" s="167"/>
      <c r="D4" s="167"/>
      <c r="E4" s="167"/>
      <c r="F4" s="167"/>
    </row>
    <row r="5" spans="1:6" ht="15.6" x14ac:dyDescent="0.3">
      <c r="A5" s="168" t="s">
        <v>45</v>
      </c>
      <c r="B5" s="168"/>
      <c r="C5" s="168"/>
      <c r="D5" s="168"/>
      <c r="E5" s="168"/>
      <c r="F5" s="168"/>
    </row>
    <row r="6" spans="1:6" ht="15.6" x14ac:dyDescent="0.3">
      <c r="A6" s="68"/>
      <c r="B6" s="72"/>
      <c r="C6" s="72"/>
      <c r="D6" s="72"/>
      <c r="E6" s="72"/>
      <c r="F6" s="72"/>
    </row>
    <row r="7" spans="1:6" ht="20.399999999999999" customHeight="1" x14ac:dyDescent="0.3">
      <c r="A7" s="80" t="s">
        <v>62</v>
      </c>
      <c r="B7" s="80" t="s">
        <v>63</v>
      </c>
      <c r="C7" s="73"/>
      <c r="D7" s="73"/>
      <c r="E7" s="79" t="s">
        <v>41</v>
      </c>
      <c r="F7" s="144">
        <f>F100</f>
        <v>0</v>
      </c>
    </row>
    <row r="8" spans="1:6" ht="15.6" customHeight="1" x14ac:dyDescent="0.3">
      <c r="A8" s="81" t="s">
        <v>74</v>
      </c>
      <c r="B8" s="81" t="s">
        <v>73</v>
      </c>
      <c r="C8" s="74"/>
      <c r="D8" s="74"/>
      <c r="E8" s="74"/>
      <c r="F8" s="72"/>
    </row>
    <row r="9" spans="1:6" ht="15" customHeight="1" x14ac:dyDescent="0.3">
      <c r="A9" s="75" t="s">
        <v>75</v>
      </c>
      <c r="B9" s="82" t="s">
        <v>76</v>
      </c>
      <c r="C9" s="76"/>
      <c r="D9" s="77"/>
      <c r="E9" s="78"/>
      <c r="F9" s="78" t="s">
        <v>56</v>
      </c>
    </row>
    <row r="10" spans="1:6" s="2" customFormat="1" x14ac:dyDescent="0.3">
      <c r="A10" s="13" t="s">
        <v>8</v>
      </c>
      <c r="B10" s="14" t="s">
        <v>64</v>
      </c>
      <c r="C10" s="15" t="s">
        <v>1</v>
      </c>
      <c r="D10" s="15" t="s">
        <v>0</v>
      </c>
      <c r="E10" s="16" t="s">
        <v>9</v>
      </c>
      <c r="F10" s="17" t="s">
        <v>10</v>
      </c>
    </row>
    <row r="11" spans="1:6" s="2" customFormat="1" x14ac:dyDescent="0.3">
      <c r="A11" s="18"/>
      <c r="B11" s="19"/>
      <c r="C11" s="20"/>
      <c r="D11" s="21"/>
      <c r="E11" s="20"/>
      <c r="F11" s="22"/>
    </row>
    <row r="12" spans="1:6" s="2" customFormat="1" ht="15.6" x14ac:dyDescent="0.3">
      <c r="A12" s="94">
        <v>1</v>
      </c>
      <c r="B12" s="23" t="s">
        <v>21</v>
      </c>
      <c r="C12" s="24"/>
      <c r="D12" s="25"/>
      <c r="E12" s="24"/>
      <c r="F12" s="26"/>
    </row>
    <row r="13" spans="1:6" s="2" customFormat="1" ht="15.6" x14ac:dyDescent="0.3">
      <c r="A13" s="96">
        <f>A12+0.01</f>
        <v>1.01</v>
      </c>
      <c r="B13" s="27" t="s">
        <v>36</v>
      </c>
      <c r="C13" s="28">
        <v>1</v>
      </c>
      <c r="D13" s="29" t="s">
        <v>15</v>
      </c>
      <c r="E13" s="104"/>
      <c r="F13" s="108">
        <f>E13*C13</f>
        <v>0</v>
      </c>
    </row>
    <row r="14" spans="1:6" s="2" customFormat="1" ht="15.6" x14ac:dyDescent="0.3">
      <c r="A14" s="96">
        <f t="shared" ref="A14:A16" si="0">A13+0.01</f>
        <v>1.02</v>
      </c>
      <c r="B14" s="27" t="s">
        <v>86</v>
      </c>
      <c r="C14" s="31">
        <v>1</v>
      </c>
      <c r="D14" s="29" t="s">
        <v>15</v>
      </c>
      <c r="E14" s="104"/>
      <c r="F14" s="108">
        <f>E14*C14</f>
        <v>0</v>
      </c>
    </row>
    <row r="15" spans="1:6" s="2" customFormat="1" ht="15.6" x14ac:dyDescent="0.3">
      <c r="A15" s="96">
        <f t="shared" si="0"/>
        <v>1.03</v>
      </c>
      <c r="B15" s="32" t="s">
        <v>25</v>
      </c>
      <c r="C15" s="31">
        <v>1</v>
      </c>
      <c r="D15" s="33" t="s">
        <v>15</v>
      </c>
      <c r="E15" s="104"/>
      <c r="F15" s="108">
        <f>E15*C15</f>
        <v>0</v>
      </c>
    </row>
    <row r="16" spans="1:6" s="2" customFormat="1" ht="15.6" x14ac:dyDescent="0.3">
      <c r="A16" s="96">
        <f t="shared" si="0"/>
        <v>1.04</v>
      </c>
      <c r="B16" s="32" t="s">
        <v>60</v>
      </c>
      <c r="C16" s="34">
        <v>2</v>
      </c>
      <c r="D16" s="35" t="s">
        <v>15</v>
      </c>
      <c r="E16" s="104"/>
      <c r="F16" s="109">
        <f>E16*C16</f>
        <v>0</v>
      </c>
    </row>
    <row r="17" spans="1:7" s="2" customFormat="1" ht="15.6" x14ac:dyDescent="0.3">
      <c r="A17" s="47"/>
      <c r="B17" s="48" t="s">
        <v>31</v>
      </c>
      <c r="C17" s="48"/>
      <c r="D17" s="48"/>
      <c r="E17" s="113"/>
      <c r="F17" s="110">
        <f>SUM(F13:F16)</f>
        <v>0</v>
      </c>
    </row>
    <row r="18" spans="1:7" s="2" customFormat="1" x14ac:dyDescent="0.3">
      <c r="A18" s="36"/>
      <c r="B18" s="37"/>
      <c r="C18" s="38"/>
      <c r="D18" s="39"/>
      <c r="E18" s="20"/>
      <c r="F18" s="22"/>
    </row>
    <row r="19" spans="1:7" s="2" customFormat="1" ht="15.6" x14ac:dyDescent="0.3">
      <c r="A19" s="95">
        <v>2</v>
      </c>
      <c r="B19" s="23" t="s">
        <v>27</v>
      </c>
      <c r="C19" s="24"/>
      <c r="D19" s="25"/>
      <c r="E19" s="24"/>
      <c r="F19" s="26"/>
    </row>
    <row r="20" spans="1:7" s="2" customFormat="1" ht="18.600000000000001" customHeight="1" x14ac:dyDescent="0.3">
      <c r="A20" s="96">
        <f>A19+0.01</f>
        <v>2.0099999999999998</v>
      </c>
      <c r="B20" s="107" t="s">
        <v>65</v>
      </c>
      <c r="C20" s="104">
        <f>C28*1*0.1</f>
        <v>13.5</v>
      </c>
      <c r="D20" s="105" t="s">
        <v>14</v>
      </c>
      <c r="E20" s="104"/>
      <c r="F20" s="111">
        <f t="shared" ref="F20:F24" si="1">E20*C20</f>
        <v>0</v>
      </c>
    </row>
    <row r="21" spans="1:7" s="2" customFormat="1" ht="27.6" x14ac:dyDescent="0.3">
      <c r="A21" s="97">
        <f t="shared" ref="A21:A24" si="2">A20+0.01</f>
        <v>2.0199999999999996</v>
      </c>
      <c r="B21" s="12" t="s">
        <v>29</v>
      </c>
      <c r="C21" s="104">
        <f>1*C28*0.2161986</f>
        <v>29.186810999999999</v>
      </c>
      <c r="D21" s="105" t="s">
        <v>14</v>
      </c>
      <c r="E21" s="104"/>
      <c r="F21" s="111">
        <f t="shared" si="1"/>
        <v>0</v>
      </c>
    </row>
    <row r="22" spans="1:7" s="2" customFormat="1" ht="19.2" customHeight="1" x14ac:dyDescent="0.3">
      <c r="A22" s="96">
        <f t="shared" si="2"/>
        <v>2.0299999999999994</v>
      </c>
      <c r="B22" s="12" t="s">
        <v>66</v>
      </c>
      <c r="C22" s="104">
        <f>C28*0.1*0.4</f>
        <v>5.4</v>
      </c>
      <c r="D22" s="46" t="s">
        <v>14</v>
      </c>
      <c r="E22" s="104"/>
      <c r="F22" s="111">
        <f t="shared" si="1"/>
        <v>0</v>
      </c>
      <c r="G22" s="145"/>
    </row>
    <row r="23" spans="1:7" s="2" customFormat="1" ht="15.6" x14ac:dyDescent="0.3">
      <c r="A23" s="96">
        <f t="shared" si="2"/>
        <v>2.0399999999999991</v>
      </c>
      <c r="B23" s="32" t="s">
        <v>67</v>
      </c>
      <c r="C23" s="104">
        <f>C20+C24</f>
        <v>278.5</v>
      </c>
      <c r="D23" s="105" t="s">
        <v>14</v>
      </c>
      <c r="E23" s="104"/>
      <c r="F23" s="111">
        <f t="shared" si="1"/>
        <v>0</v>
      </c>
    </row>
    <row r="24" spans="1:7" s="2" customFormat="1" ht="19.8" customHeight="1" x14ac:dyDescent="0.3">
      <c r="A24" s="96">
        <f t="shared" si="2"/>
        <v>2.0499999999999989</v>
      </c>
      <c r="B24" s="32" t="s">
        <v>68</v>
      </c>
      <c r="C24" s="104">
        <f>1*228*1+0.1*370</f>
        <v>265</v>
      </c>
      <c r="D24" s="105" t="s">
        <v>38</v>
      </c>
      <c r="E24" s="104"/>
      <c r="F24" s="111">
        <f t="shared" si="1"/>
        <v>0</v>
      </c>
    </row>
    <row r="25" spans="1:7" s="2" customFormat="1" ht="15.6" x14ac:dyDescent="0.3">
      <c r="A25" s="47"/>
      <c r="B25" s="48" t="s">
        <v>32</v>
      </c>
      <c r="C25" s="48"/>
      <c r="D25" s="48"/>
      <c r="E25" s="113"/>
      <c r="F25" s="110">
        <f>SUM(F20:F24)</f>
        <v>0</v>
      </c>
    </row>
    <row r="26" spans="1:7" s="2" customFormat="1" ht="15.6" x14ac:dyDescent="0.3">
      <c r="A26" s="41"/>
      <c r="B26" s="42"/>
      <c r="C26" s="43"/>
      <c r="D26" s="44"/>
      <c r="E26" s="20"/>
      <c r="F26" s="108"/>
    </row>
    <row r="27" spans="1:7" s="2" customFormat="1" ht="15.6" x14ac:dyDescent="0.3">
      <c r="A27" s="95">
        <v>3</v>
      </c>
      <c r="B27" s="23" t="s">
        <v>69</v>
      </c>
      <c r="C27" s="24"/>
      <c r="D27" s="25"/>
      <c r="E27" s="24"/>
      <c r="F27" s="112"/>
    </row>
    <row r="28" spans="1:7" s="2" customFormat="1" ht="27.6" x14ac:dyDescent="0.3">
      <c r="A28" s="97">
        <f>A27+0.01</f>
        <v>3.01</v>
      </c>
      <c r="B28" s="12" t="s">
        <v>28</v>
      </c>
      <c r="C28" s="45">
        <v>135</v>
      </c>
      <c r="D28" s="46" t="s">
        <v>7</v>
      </c>
      <c r="E28" s="104"/>
      <c r="F28" s="111">
        <f>E28*C28</f>
        <v>0</v>
      </c>
    </row>
    <row r="29" spans="1:7" s="2" customFormat="1" ht="27.6" x14ac:dyDescent="0.3">
      <c r="A29" s="97">
        <f t="shared" ref="A29:A30" si="3">A28+0.01</f>
        <v>3.0199999999999996</v>
      </c>
      <c r="B29" s="12" t="s">
        <v>46</v>
      </c>
      <c r="C29" s="45">
        <f>C28*1.5</f>
        <v>202.5</v>
      </c>
      <c r="D29" s="46" t="s">
        <v>47</v>
      </c>
      <c r="E29" s="104"/>
      <c r="F29" s="111">
        <f t="shared" ref="F29:F30" si="4">E29*C29</f>
        <v>0</v>
      </c>
    </row>
    <row r="30" spans="1:7" s="2" customFormat="1" ht="20.399999999999999" customHeight="1" x14ac:dyDescent="0.3">
      <c r="A30" s="97">
        <f t="shared" si="3"/>
        <v>3.0299999999999994</v>
      </c>
      <c r="B30" s="106" t="s">
        <v>103</v>
      </c>
      <c r="C30" s="45">
        <f>C28*0.05</f>
        <v>6.75</v>
      </c>
      <c r="D30" s="46" t="s">
        <v>14</v>
      </c>
      <c r="E30" s="104"/>
      <c r="F30" s="111">
        <f t="shared" si="4"/>
        <v>0</v>
      </c>
    </row>
    <row r="31" spans="1:7" s="2" customFormat="1" ht="15.6" x14ac:dyDescent="0.3">
      <c r="A31" s="47"/>
      <c r="B31" s="48" t="s">
        <v>33</v>
      </c>
      <c r="C31" s="48"/>
      <c r="D31" s="48"/>
      <c r="E31" s="113"/>
      <c r="F31" s="110">
        <f>SUM(F28:F30)</f>
        <v>0</v>
      </c>
    </row>
    <row r="32" spans="1:7" s="2" customFormat="1" ht="15.6" x14ac:dyDescent="0.3">
      <c r="A32" s="47"/>
      <c r="B32" s="48"/>
      <c r="C32" s="48"/>
      <c r="D32" s="48"/>
      <c r="E32" s="113"/>
      <c r="F32" s="114"/>
    </row>
    <row r="33" spans="1:6" s="2" customFormat="1" x14ac:dyDescent="0.3">
      <c r="A33" s="95">
        <v>4</v>
      </c>
      <c r="B33" s="23" t="s">
        <v>48</v>
      </c>
      <c r="C33" s="23"/>
      <c r="D33" s="23"/>
      <c r="E33" s="115"/>
      <c r="F33" s="116"/>
    </row>
    <row r="34" spans="1:6" s="2" customFormat="1" ht="15.6" x14ac:dyDescent="0.3">
      <c r="A34" s="98">
        <f>A33+0.01</f>
        <v>4.01</v>
      </c>
      <c r="B34" s="49" t="s">
        <v>101</v>
      </c>
      <c r="C34" s="40">
        <v>1</v>
      </c>
      <c r="D34" s="40" t="s">
        <v>44</v>
      </c>
      <c r="E34" s="104"/>
      <c r="F34" s="108">
        <f>E34*C34</f>
        <v>0</v>
      </c>
    </row>
    <row r="35" spans="1:6" s="2" customFormat="1" ht="15.6" x14ac:dyDescent="0.3">
      <c r="A35" s="98">
        <f t="shared" ref="A35:A38" si="5">A34+0.01</f>
        <v>4.0199999999999996</v>
      </c>
      <c r="B35" s="49" t="s">
        <v>100</v>
      </c>
      <c r="C35" s="40">
        <v>1</v>
      </c>
      <c r="D35" s="40" t="s">
        <v>44</v>
      </c>
      <c r="E35" s="104"/>
      <c r="F35" s="108">
        <f>E35*C35</f>
        <v>0</v>
      </c>
    </row>
    <row r="36" spans="1:6" s="2" customFormat="1" ht="15.6" x14ac:dyDescent="0.3">
      <c r="A36" s="98">
        <f t="shared" si="5"/>
        <v>4.0299999999999994</v>
      </c>
      <c r="B36" s="49" t="s">
        <v>100</v>
      </c>
      <c r="C36" s="40">
        <v>1</v>
      </c>
      <c r="D36" s="40" t="s">
        <v>44</v>
      </c>
      <c r="E36" s="104"/>
      <c r="F36" s="108">
        <f>E36*C36</f>
        <v>0</v>
      </c>
    </row>
    <row r="37" spans="1:6" s="2" customFormat="1" ht="15.6" x14ac:dyDescent="0.3">
      <c r="A37" s="98">
        <f t="shared" si="5"/>
        <v>4.0399999999999991</v>
      </c>
      <c r="B37" s="49" t="s">
        <v>102</v>
      </c>
      <c r="C37" s="40">
        <v>3</v>
      </c>
      <c r="D37" s="40" t="s">
        <v>44</v>
      </c>
      <c r="E37" s="104"/>
      <c r="F37" s="108">
        <f>E37*C37</f>
        <v>0</v>
      </c>
    </row>
    <row r="38" spans="1:6" s="2" customFormat="1" ht="15.6" x14ac:dyDescent="0.3">
      <c r="A38" s="98">
        <f t="shared" si="5"/>
        <v>4.0499999999999989</v>
      </c>
      <c r="B38" s="49" t="s">
        <v>99</v>
      </c>
      <c r="C38" s="40">
        <v>2</v>
      </c>
      <c r="D38" s="40" t="s">
        <v>44</v>
      </c>
      <c r="E38" s="104"/>
      <c r="F38" s="108">
        <f>E38*C38</f>
        <v>0</v>
      </c>
    </row>
    <row r="39" spans="1:6" s="2" customFormat="1" ht="15.6" x14ac:dyDescent="0.3">
      <c r="A39" s="140"/>
      <c r="B39" s="141" t="s">
        <v>50</v>
      </c>
      <c r="C39" s="142"/>
      <c r="D39" s="142"/>
      <c r="E39" s="143"/>
      <c r="F39" s="110">
        <f>SUM(F34:F38)</f>
        <v>0</v>
      </c>
    </row>
    <row r="40" spans="1:6" s="2" customFormat="1" ht="15.6" x14ac:dyDescent="0.3">
      <c r="A40" s="47"/>
      <c r="B40" s="48"/>
      <c r="C40" s="48"/>
      <c r="D40" s="48"/>
      <c r="E40" s="113"/>
      <c r="F40" s="114"/>
    </row>
    <row r="41" spans="1:6" s="2" customFormat="1" ht="15.6" x14ac:dyDescent="0.3">
      <c r="A41" s="95">
        <v>5</v>
      </c>
      <c r="B41" s="23" t="s">
        <v>61</v>
      </c>
      <c r="C41" s="24"/>
      <c r="D41" s="25"/>
      <c r="E41" s="24"/>
      <c r="F41" s="112"/>
    </row>
    <row r="42" spans="1:6" s="2" customFormat="1" ht="15.6" x14ac:dyDescent="0.3">
      <c r="A42" s="96">
        <f>A41+0.01</f>
        <v>5.01</v>
      </c>
      <c r="B42" s="49" t="s">
        <v>98</v>
      </c>
      <c r="C42" s="45">
        <v>1</v>
      </c>
      <c r="D42" s="46" t="s">
        <v>40</v>
      </c>
      <c r="E42" s="104"/>
      <c r="F42" s="111">
        <f>E42*C42</f>
        <v>0</v>
      </c>
    </row>
    <row r="43" spans="1:6" s="2" customFormat="1" ht="15.6" x14ac:dyDescent="0.3">
      <c r="A43" s="47"/>
      <c r="B43" s="48" t="s">
        <v>51</v>
      </c>
      <c r="C43" s="48"/>
      <c r="D43" s="48"/>
      <c r="E43" s="113"/>
      <c r="F43" s="110">
        <f>SUM(F42:F42)</f>
        <v>0</v>
      </c>
    </row>
    <row r="44" spans="1:6" s="2" customFormat="1" ht="15.6" x14ac:dyDescent="0.3">
      <c r="A44" s="47"/>
      <c r="B44" s="48"/>
      <c r="C44" s="48"/>
      <c r="D44" s="48"/>
      <c r="E44" s="113"/>
      <c r="F44" s="114"/>
    </row>
    <row r="45" spans="1:6" s="2" customFormat="1" ht="15.6" x14ac:dyDescent="0.3">
      <c r="A45" s="95">
        <v>6</v>
      </c>
      <c r="B45" s="23" t="s">
        <v>49</v>
      </c>
      <c r="C45" s="24"/>
      <c r="D45" s="25"/>
      <c r="E45" s="24"/>
      <c r="F45" s="112"/>
    </row>
    <row r="46" spans="1:6" s="2" customFormat="1" ht="15.6" x14ac:dyDescent="0.3">
      <c r="A46" s="96">
        <f>A45+0.01</f>
        <v>6.01</v>
      </c>
      <c r="B46" s="49" t="s">
        <v>97</v>
      </c>
      <c r="C46" s="45">
        <v>43.2</v>
      </c>
      <c r="D46" s="46" t="s">
        <v>38</v>
      </c>
      <c r="E46" s="104"/>
      <c r="F46" s="111">
        <f>E46*C46</f>
        <v>0</v>
      </c>
    </row>
    <row r="47" spans="1:6" s="2" customFormat="1" ht="15.6" x14ac:dyDescent="0.3">
      <c r="A47" s="96">
        <f>A46+0.01</f>
        <v>6.02</v>
      </c>
      <c r="B47" s="49" t="s">
        <v>96</v>
      </c>
      <c r="C47" s="45">
        <v>1</v>
      </c>
      <c r="D47" s="46" t="s">
        <v>40</v>
      </c>
      <c r="E47" s="104"/>
      <c r="F47" s="111">
        <f>E47*C47</f>
        <v>0</v>
      </c>
    </row>
    <row r="48" spans="1:6" s="2" customFormat="1" ht="15.6" x14ac:dyDescent="0.3">
      <c r="A48" s="47"/>
      <c r="B48" s="48" t="s">
        <v>52</v>
      </c>
      <c r="C48" s="48"/>
      <c r="D48" s="48"/>
      <c r="E48" s="113"/>
      <c r="F48" s="110">
        <f>SUM(F46:F47)</f>
        <v>0</v>
      </c>
    </row>
    <row r="49" spans="1:6" s="2" customFormat="1" ht="15.6" x14ac:dyDescent="0.3">
      <c r="A49" s="47"/>
      <c r="B49" s="48"/>
      <c r="C49" s="48"/>
      <c r="D49" s="48"/>
      <c r="E49" s="113"/>
      <c r="F49" s="114"/>
    </row>
    <row r="50" spans="1:6" s="2" customFormat="1" ht="15.6" x14ac:dyDescent="0.3">
      <c r="A50" s="95">
        <v>7</v>
      </c>
      <c r="B50" s="23" t="s">
        <v>70</v>
      </c>
      <c r="C50" s="24"/>
      <c r="D50" s="25"/>
      <c r="E50" s="24"/>
      <c r="F50" s="112"/>
    </row>
    <row r="51" spans="1:6" s="2" customFormat="1" ht="15.6" x14ac:dyDescent="0.3">
      <c r="A51" s="96">
        <f>A50+0.01</f>
        <v>7.01</v>
      </c>
      <c r="B51" s="49" t="s">
        <v>84</v>
      </c>
      <c r="C51" s="45">
        <v>33</v>
      </c>
      <c r="D51" s="46" t="s">
        <v>38</v>
      </c>
      <c r="E51" s="104"/>
      <c r="F51" s="111">
        <f>E51*C51</f>
        <v>0</v>
      </c>
    </row>
    <row r="52" spans="1:6" s="2" customFormat="1" ht="15.6" x14ac:dyDescent="0.3">
      <c r="A52" s="96">
        <f t="shared" ref="A52:A53" si="6">A51+0.01</f>
        <v>7.02</v>
      </c>
      <c r="B52" s="49" t="s">
        <v>85</v>
      </c>
      <c r="C52" s="45">
        <f>C51*1.21</f>
        <v>39.93</v>
      </c>
      <c r="D52" s="46" t="s">
        <v>38</v>
      </c>
      <c r="E52" s="104"/>
      <c r="F52" s="111">
        <f t="shared" ref="F52:F53" si="7">E52*C52</f>
        <v>0</v>
      </c>
    </row>
    <row r="53" spans="1:6" s="2" customFormat="1" ht="15.6" x14ac:dyDescent="0.3">
      <c r="A53" s="96">
        <f t="shared" si="6"/>
        <v>7.0299999999999994</v>
      </c>
      <c r="B53" s="49" t="s">
        <v>94</v>
      </c>
      <c r="C53" s="45">
        <v>8</v>
      </c>
      <c r="D53" s="46" t="s">
        <v>83</v>
      </c>
      <c r="E53" s="104"/>
      <c r="F53" s="111">
        <f t="shared" si="7"/>
        <v>0</v>
      </c>
    </row>
    <row r="54" spans="1:6" s="2" customFormat="1" ht="15.6" x14ac:dyDescent="0.3">
      <c r="A54" s="47"/>
      <c r="B54" s="48" t="s">
        <v>53</v>
      </c>
      <c r="C54" s="48"/>
      <c r="D54" s="48"/>
      <c r="E54" s="113"/>
      <c r="F54" s="117">
        <f>SUM(F51:F53)</f>
        <v>0</v>
      </c>
    </row>
    <row r="55" spans="1:6" s="2" customFormat="1" ht="15.6" x14ac:dyDescent="0.3">
      <c r="A55" s="47"/>
      <c r="B55" s="48"/>
      <c r="C55" s="48"/>
      <c r="D55" s="48"/>
      <c r="E55" s="113"/>
      <c r="F55" s="114"/>
    </row>
    <row r="56" spans="1:6" s="2" customFormat="1" x14ac:dyDescent="0.3">
      <c r="A56" s="95">
        <v>8</v>
      </c>
      <c r="B56" s="50" t="s">
        <v>71</v>
      </c>
      <c r="C56" s="51"/>
      <c r="D56" s="51"/>
      <c r="E56" s="118"/>
      <c r="F56" s="52"/>
    </row>
    <row r="57" spans="1:6" s="2" customFormat="1" ht="15.6" x14ac:dyDescent="0.3">
      <c r="A57" s="97">
        <f>A56+0.01</f>
        <v>8.01</v>
      </c>
      <c r="B57" s="12" t="s">
        <v>93</v>
      </c>
      <c r="C57" s="30">
        <v>3</v>
      </c>
      <c r="D57" s="30" t="s">
        <v>44</v>
      </c>
      <c r="E57" s="104"/>
      <c r="F57" s="111">
        <f>C57*E57</f>
        <v>0</v>
      </c>
    </row>
    <row r="58" spans="1:6" s="2" customFormat="1" ht="15.6" x14ac:dyDescent="0.3">
      <c r="A58" s="97">
        <f t="shared" ref="A58:A60" si="8">A57+0.01</f>
        <v>8.02</v>
      </c>
      <c r="B58" s="12" t="s">
        <v>92</v>
      </c>
      <c r="C58" s="30">
        <v>4</v>
      </c>
      <c r="D58" s="30" t="s">
        <v>44</v>
      </c>
      <c r="E58" s="104"/>
      <c r="F58" s="111">
        <f>C58*E58</f>
        <v>0</v>
      </c>
    </row>
    <row r="59" spans="1:6" s="2" customFormat="1" ht="15.6" x14ac:dyDescent="0.3">
      <c r="A59" s="97">
        <f t="shared" si="8"/>
        <v>8.0299999999999994</v>
      </c>
      <c r="B59" s="12" t="s">
        <v>91</v>
      </c>
      <c r="C59" s="30">
        <v>1</v>
      </c>
      <c r="D59" s="30" t="s">
        <v>15</v>
      </c>
      <c r="E59" s="104"/>
      <c r="F59" s="111">
        <f>C59*E59</f>
        <v>0</v>
      </c>
    </row>
    <row r="60" spans="1:6" s="2" customFormat="1" ht="27.6" x14ac:dyDescent="0.3">
      <c r="A60" s="97">
        <f t="shared" si="8"/>
        <v>8.0399999999999991</v>
      </c>
      <c r="B60" s="12" t="s">
        <v>72</v>
      </c>
      <c r="C60" s="30">
        <v>1</v>
      </c>
      <c r="D60" s="30" t="s">
        <v>15</v>
      </c>
      <c r="E60" s="104"/>
      <c r="F60" s="111">
        <f>C60*E60</f>
        <v>0</v>
      </c>
    </row>
    <row r="61" spans="1:6" s="2" customFormat="1" ht="15.6" x14ac:dyDescent="0.3">
      <c r="A61" s="97"/>
      <c r="B61" s="12"/>
      <c r="C61" s="30"/>
      <c r="D61" s="30"/>
      <c r="E61" s="104"/>
      <c r="F61" s="119">
        <f>SUM(F57:F60)</f>
        <v>0</v>
      </c>
    </row>
    <row r="62" spans="1:6" s="2" customFormat="1" ht="15.6" x14ac:dyDescent="0.3">
      <c r="A62" s="97">
        <f>A60+0.01</f>
        <v>8.0499999999999989</v>
      </c>
      <c r="B62" s="12" t="s">
        <v>39</v>
      </c>
      <c r="C62" s="103">
        <v>0.8</v>
      </c>
      <c r="D62" s="30" t="s">
        <v>37</v>
      </c>
      <c r="E62" s="104"/>
      <c r="F62" s="111">
        <f>E62*C62</f>
        <v>0</v>
      </c>
    </row>
    <row r="63" spans="1:6" s="2" customFormat="1" ht="15.6" x14ac:dyDescent="0.3">
      <c r="A63" s="140"/>
      <c r="B63" s="141" t="s">
        <v>54</v>
      </c>
      <c r="C63" s="142"/>
      <c r="D63" s="142"/>
      <c r="E63" s="143"/>
      <c r="F63" s="117">
        <f>SUM(F61:F62)</f>
        <v>0</v>
      </c>
    </row>
    <row r="64" spans="1:6" s="2" customFormat="1" ht="15.6" x14ac:dyDescent="0.3">
      <c r="A64" s="47"/>
      <c r="B64" s="48"/>
      <c r="C64" s="48"/>
      <c r="D64" s="48"/>
      <c r="E64" s="113"/>
      <c r="F64" s="114"/>
    </row>
    <row r="65" spans="1:6" s="2" customFormat="1" ht="15.6" x14ac:dyDescent="0.3">
      <c r="A65" s="95">
        <v>9</v>
      </c>
      <c r="B65" s="23" t="s">
        <v>55</v>
      </c>
      <c r="C65" s="24"/>
      <c r="D65" s="25"/>
      <c r="E65" s="24"/>
      <c r="F65" s="112"/>
    </row>
    <row r="66" spans="1:6" s="2" customFormat="1" ht="15.6" x14ac:dyDescent="0.3">
      <c r="A66" s="96">
        <f>A65+0.01</f>
        <v>9.01</v>
      </c>
      <c r="B66" s="49" t="s">
        <v>90</v>
      </c>
      <c r="C66" s="45">
        <v>21</v>
      </c>
      <c r="D66" s="46" t="s">
        <v>38</v>
      </c>
      <c r="E66" s="104"/>
      <c r="F66" s="111">
        <f>E66*C66</f>
        <v>0</v>
      </c>
    </row>
    <row r="67" spans="1:6" s="2" customFormat="1" ht="15.6" x14ac:dyDescent="0.3">
      <c r="A67" s="96">
        <f t="shared" ref="A67:A70" si="9">A66+0.01</f>
        <v>9.02</v>
      </c>
      <c r="B67" s="49" t="s">
        <v>89</v>
      </c>
      <c r="C67" s="45">
        <f>C66*1.21</f>
        <v>25.41</v>
      </c>
      <c r="D67" s="46" t="s">
        <v>38</v>
      </c>
      <c r="E67" s="104"/>
      <c r="F67" s="111">
        <f>E67*C67</f>
        <v>0</v>
      </c>
    </row>
    <row r="68" spans="1:6" s="2" customFormat="1" ht="15.6" x14ac:dyDescent="0.3">
      <c r="A68" s="96">
        <f t="shared" si="9"/>
        <v>9.0299999999999994</v>
      </c>
      <c r="B68" s="49" t="s">
        <v>88</v>
      </c>
      <c r="C68" s="45">
        <v>4</v>
      </c>
      <c r="D68" s="46" t="s">
        <v>40</v>
      </c>
      <c r="E68" s="104"/>
      <c r="F68" s="111">
        <f>E68*C68</f>
        <v>0</v>
      </c>
    </row>
    <row r="69" spans="1:6" s="2" customFormat="1" ht="15.6" x14ac:dyDescent="0.3">
      <c r="A69" s="96">
        <f t="shared" si="9"/>
        <v>9.0399999999999991</v>
      </c>
      <c r="B69" s="49" t="s">
        <v>87</v>
      </c>
      <c r="C69" s="45">
        <v>4</v>
      </c>
      <c r="D69" s="46" t="s">
        <v>40</v>
      </c>
      <c r="E69" s="104"/>
      <c r="F69" s="111">
        <f>E69*C69</f>
        <v>0</v>
      </c>
    </row>
    <row r="70" spans="1:6" s="2" customFormat="1" ht="15.6" x14ac:dyDescent="0.3">
      <c r="A70" s="96">
        <f t="shared" si="9"/>
        <v>9.0499999999999989</v>
      </c>
      <c r="B70" s="49" t="s">
        <v>81</v>
      </c>
      <c r="C70" s="45">
        <v>1</v>
      </c>
      <c r="D70" s="46" t="s">
        <v>40</v>
      </c>
      <c r="E70" s="104"/>
      <c r="F70" s="111">
        <f>E70*C70</f>
        <v>0</v>
      </c>
    </row>
    <row r="71" spans="1:6" s="2" customFormat="1" ht="15.6" x14ac:dyDescent="0.3">
      <c r="A71" s="47"/>
      <c r="B71" s="48" t="s">
        <v>58</v>
      </c>
      <c r="C71" s="48"/>
      <c r="D71" s="48"/>
      <c r="E71" s="113"/>
      <c r="F71" s="117">
        <f>SUM(F66:F70)</f>
        <v>0</v>
      </c>
    </row>
    <row r="72" spans="1:6" s="2" customFormat="1" ht="15.6" x14ac:dyDescent="0.3">
      <c r="A72" s="53"/>
      <c r="B72" s="54"/>
      <c r="C72" s="54"/>
      <c r="D72" s="54"/>
      <c r="E72" s="54"/>
      <c r="F72" s="55"/>
    </row>
    <row r="73" spans="1:6" s="2" customFormat="1" ht="15.6" x14ac:dyDescent="0.3">
      <c r="A73" s="95">
        <v>10</v>
      </c>
      <c r="B73" s="23" t="s">
        <v>57</v>
      </c>
      <c r="C73" s="24"/>
      <c r="D73" s="25"/>
      <c r="E73" s="24"/>
      <c r="F73" s="112"/>
    </row>
    <row r="74" spans="1:6" s="2" customFormat="1" ht="15.6" x14ac:dyDescent="0.3">
      <c r="A74" s="96">
        <f>A73+0.01</f>
        <v>10.01</v>
      </c>
      <c r="B74" s="49" t="s">
        <v>82</v>
      </c>
      <c r="C74" s="45">
        <v>284.5</v>
      </c>
      <c r="D74" s="46" t="s">
        <v>47</v>
      </c>
      <c r="E74" s="104"/>
      <c r="F74" s="132">
        <f>E74*C74</f>
        <v>0</v>
      </c>
    </row>
    <row r="75" spans="1:6" s="2" customFormat="1" ht="15.6" x14ac:dyDescent="0.3">
      <c r="A75" s="47"/>
      <c r="B75" s="48" t="s">
        <v>59</v>
      </c>
      <c r="C75" s="48"/>
      <c r="D75" s="48"/>
      <c r="E75" s="48"/>
      <c r="F75" s="133">
        <f>SUM(F74:F74)</f>
        <v>0</v>
      </c>
    </row>
    <row r="76" spans="1:6" s="2" customFormat="1" ht="15.6" x14ac:dyDescent="0.3">
      <c r="A76" s="53"/>
      <c r="B76" s="54"/>
      <c r="C76" s="54"/>
      <c r="D76" s="54"/>
      <c r="E76" s="30"/>
      <c r="F76" s="134"/>
    </row>
    <row r="77" spans="1:6" s="2" customFormat="1" ht="15.6" x14ac:dyDescent="0.3">
      <c r="A77" s="95">
        <v>11</v>
      </c>
      <c r="B77" s="50" t="s">
        <v>26</v>
      </c>
      <c r="C77" s="56">
        <v>1</v>
      </c>
      <c r="D77" s="57" t="s">
        <v>15</v>
      </c>
      <c r="E77" s="24"/>
      <c r="F77" s="135">
        <f>E77*C77</f>
        <v>0</v>
      </c>
    </row>
    <row r="78" spans="1:6" s="2" customFormat="1" ht="15.6" x14ac:dyDescent="0.3">
      <c r="A78" s="99"/>
      <c r="B78" s="100" t="s">
        <v>34</v>
      </c>
      <c r="C78" s="100"/>
      <c r="D78" s="100"/>
      <c r="E78" s="100"/>
      <c r="F78" s="136">
        <f>SUM(F77)</f>
        <v>0</v>
      </c>
    </row>
    <row r="79" spans="1:6" s="2" customFormat="1" ht="15.6" x14ac:dyDescent="0.3">
      <c r="A79" s="99"/>
      <c r="B79" s="100"/>
      <c r="C79" s="100"/>
      <c r="D79" s="100"/>
      <c r="E79" s="100"/>
      <c r="F79" s="137"/>
    </row>
    <row r="80" spans="1:6" s="2" customFormat="1" ht="15.6" x14ac:dyDescent="0.3">
      <c r="A80" s="154" t="s">
        <v>11</v>
      </c>
      <c r="B80" s="155"/>
      <c r="C80" s="155"/>
      <c r="D80" s="155"/>
      <c r="E80" s="155"/>
      <c r="F80" s="138">
        <f>F78+F75+F71+F63+F54+F48+F43+F39+F31+F25+F17</f>
        <v>0</v>
      </c>
    </row>
    <row r="81" spans="1:14" s="2" customFormat="1" ht="15.6" x14ac:dyDescent="0.3">
      <c r="A81" s="101"/>
      <c r="B81" s="102"/>
      <c r="C81" s="102"/>
      <c r="D81" s="102"/>
      <c r="E81" s="102"/>
      <c r="F81" s="139"/>
    </row>
    <row r="82" spans="1:14" s="2" customFormat="1" ht="15.6" x14ac:dyDescent="0.3">
      <c r="A82" s="154" t="s">
        <v>11</v>
      </c>
      <c r="B82" s="155"/>
      <c r="C82" s="155"/>
      <c r="D82" s="155"/>
      <c r="E82" s="155"/>
      <c r="F82" s="138">
        <f>F80</f>
        <v>0</v>
      </c>
    </row>
    <row r="83" spans="1:14" s="2" customFormat="1" ht="15.6" x14ac:dyDescent="0.3">
      <c r="A83" s="58"/>
      <c r="B83" s="59"/>
      <c r="C83" s="54"/>
      <c r="D83" s="60"/>
      <c r="E83" s="54"/>
      <c r="F83" s="55"/>
    </row>
    <row r="84" spans="1:14" s="2" customFormat="1" ht="15.6" x14ac:dyDescent="0.3">
      <c r="A84" s="58"/>
      <c r="B84" s="65" t="s">
        <v>19</v>
      </c>
      <c r="C84" s="66">
        <v>0.05</v>
      </c>
      <c r="D84" s="64"/>
      <c r="E84" s="54"/>
      <c r="F84" s="55">
        <f>F82*C84</f>
        <v>0</v>
      </c>
    </row>
    <row r="85" spans="1:14" s="2" customFormat="1" ht="15.6" x14ac:dyDescent="0.3">
      <c r="A85" s="58"/>
      <c r="B85" s="59"/>
      <c r="C85" s="54"/>
      <c r="D85" s="60"/>
      <c r="E85" s="54"/>
      <c r="F85" s="55"/>
    </row>
    <row r="86" spans="1:14" s="2" customFormat="1" ht="15.6" x14ac:dyDescent="0.3">
      <c r="A86" s="58"/>
      <c r="B86" s="61" t="s">
        <v>2</v>
      </c>
      <c r="C86" s="54"/>
      <c r="D86" s="60"/>
      <c r="E86" s="54"/>
      <c r="F86" s="55"/>
    </row>
    <row r="87" spans="1:14" s="2" customFormat="1" ht="15.6" x14ac:dyDescent="0.3">
      <c r="A87" s="58"/>
      <c r="B87" s="59" t="s">
        <v>3</v>
      </c>
      <c r="C87" s="62">
        <v>0.1</v>
      </c>
      <c r="D87" s="60"/>
      <c r="E87" s="54"/>
      <c r="F87" s="55">
        <f>F82*C87</f>
        <v>0</v>
      </c>
    </row>
    <row r="88" spans="1:14" s="2" customFormat="1" ht="15.6" x14ac:dyDescent="0.3">
      <c r="A88" s="58"/>
      <c r="B88" s="59" t="s">
        <v>4</v>
      </c>
      <c r="C88" s="63">
        <v>0.03</v>
      </c>
      <c r="D88" s="60"/>
      <c r="E88" s="54"/>
      <c r="F88" s="55">
        <f>F82*C88</f>
        <v>0</v>
      </c>
    </row>
    <row r="89" spans="1:14" ht="15.6" x14ac:dyDescent="0.3">
      <c r="A89" s="58"/>
      <c r="B89" s="59" t="s">
        <v>17</v>
      </c>
      <c r="C89" s="63">
        <v>0.04</v>
      </c>
      <c r="D89" s="64"/>
      <c r="E89" s="54"/>
      <c r="F89" s="55">
        <f>F82*C89</f>
        <v>0</v>
      </c>
      <c r="G89" s="2"/>
      <c r="H89" s="2"/>
      <c r="I89" s="2"/>
      <c r="J89" s="2"/>
      <c r="K89" s="2"/>
      <c r="L89" s="2"/>
    </row>
    <row r="90" spans="1:14" ht="15.6" x14ac:dyDescent="0.3">
      <c r="A90" s="58"/>
      <c r="B90" s="59" t="s">
        <v>16</v>
      </c>
      <c r="C90" s="63">
        <v>0.01</v>
      </c>
      <c r="D90" s="64"/>
      <c r="E90" s="54"/>
      <c r="F90" s="55">
        <f>F82*C90</f>
        <v>0</v>
      </c>
      <c r="G90" s="2"/>
      <c r="H90" s="2"/>
      <c r="I90" s="2"/>
      <c r="J90" s="2"/>
      <c r="K90" s="2"/>
      <c r="L90" s="2"/>
    </row>
    <row r="91" spans="1:14" ht="15.6" x14ac:dyDescent="0.3">
      <c r="A91" s="58"/>
      <c r="B91" s="59" t="s">
        <v>5</v>
      </c>
      <c r="C91" s="63">
        <v>0.01</v>
      </c>
      <c r="D91" s="64"/>
      <c r="E91" s="54"/>
      <c r="F91" s="55">
        <f>F82*C91</f>
        <v>0</v>
      </c>
      <c r="G91" s="2"/>
      <c r="H91" s="2"/>
      <c r="I91" s="2"/>
      <c r="J91" s="2"/>
      <c r="K91" s="2"/>
      <c r="L91" s="2"/>
    </row>
    <row r="92" spans="1:14" ht="15.6" x14ac:dyDescent="0.3">
      <c r="A92" s="58"/>
      <c r="B92" s="59" t="s">
        <v>35</v>
      </c>
      <c r="C92" s="63">
        <v>1E-3</v>
      </c>
      <c r="D92" s="64"/>
      <c r="E92" s="54"/>
      <c r="F92" s="55">
        <f>F82*C92</f>
        <v>0</v>
      </c>
      <c r="G92" s="2"/>
      <c r="H92" s="2"/>
      <c r="I92" s="2"/>
      <c r="J92" s="2"/>
      <c r="K92" s="2"/>
      <c r="L92" s="2"/>
    </row>
    <row r="93" spans="1:14" ht="15.6" x14ac:dyDescent="0.3">
      <c r="A93" s="58"/>
      <c r="B93" s="59" t="s">
        <v>18</v>
      </c>
      <c r="C93" s="63">
        <v>0.05</v>
      </c>
      <c r="D93" s="64"/>
      <c r="E93" s="54"/>
      <c r="F93" s="55">
        <f>F82*C93</f>
        <v>0</v>
      </c>
      <c r="G93" s="2"/>
      <c r="H93" s="2"/>
      <c r="I93" s="2"/>
      <c r="J93" s="2"/>
      <c r="K93" s="2"/>
      <c r="L93" s="2"/>
    </row>
    <row r="94" spans="1:14" ht="15.6" x14ac:dyDescent="0.3">
      <c r="A94" s="58"/>
      <c r="B94" s="59" t="s">
        <v>24</v>
      </c>
      <c r="C94" s="63">
        <v>0.18</v>
      </c>
      <c r="D94" s="64"/>
      <c r="E94" s="54"/>
      <c r="F94" s="146">
        <f>F87*C94</f>
        <v>0</v>
      </c>
      <c r="G94" s="151"/>
      <c r="H94" s="151"/>
      <c r="I94" s="151"/>
      <c r="J94" s="151"/>
      <c r="K94" s="151"/>
      <c r="L94" s="151"/>
      <c r="M94" s="151"/>
      <c r="N94" s="151"/>
    </row>
    <row r="95" spans="1:14" ht="15.6" x14ac:dyDescent="0.3">
      <c r="A95" s="58"/>
      <c r="B95" s="65"/>
      <c r="C95" s="66"/>
      <c r="D95" s="64"/>
      <c r="E95" s="54"/>
      <c r="F95" s="147"/>
      <c r="G95" s="151"/>
      <c r="H95" s="151"/>
      <c r="I95" s="151"/>
      <c r="J95" s="151"/>
      <c r="K95" s="151"/>
      <c r="L95" s="151"/>
      <c r="M95" s="151"/>
      <c r="N95" s="151"/>
    </row>
    <row r="96" spans="1:14" ht="15.6" x14ac:dyDescent="0.3">
      <c r="A96" s="89"/>
      <c r="B96" s="90" t="s">
        <v>12</v>
      </c>
      <c r="C96" s="91"/>
      <c r="D96" s="92"/>
      <c r="E96" s="93"/>
      <c r="F96" s="148">
        <f>SUM(F87:F94)</f>
        <v>0</v>
      </c>
      <c r="G96" s="151"/>
      <c r="H96" s="151"/>
      <c r="I96" s="151"/>
      <c r="J96" s="151"/>
      <c r="K96" s="151"/>
      <c r="L96" s="151"/>
      <c r="M96" s="151"/>
      <c r="N96" s="151"/>
    </row>
    <row r="97" spans="1:14" ht="15.6" x14ac:dyDescent="0.3">
      <c r="A97" s="58"/>
      <c r="B97" s="67"/>
      <c r="C97" s="66"/>
      <c r="D97" s="64"/>
      <c r="E97" s="54"/>
      <c r="F97" s="147"/>
      <c r="G97" s="151"/>
      <c r="H97" s="151"/>
      <c r="I97" s="151"/>
      <c r="J97" s="151"/>
      <c r="K97" s="151"/>
      <c r="L97" s="151"/>
      <c r="M97" s="151"/>
      <c r="N97" s="151"/>
    </row>
    <row r="98" spans="1:14" ht="15.6" x14ac:dyDescent="0.3">
      <c r="A98" s="89"/>
      <c r="B98" s="90" t="s">
        <v>6</v>
      </c>
      <c r="C98" s="91"/>
      <c r="D98" s="92"/>
      <c r="E98" s="93"/>
      <c r="F98" s="149">
        <f>F96+F84+F82</f>
        <v>0</v>
      </c>
      <c r="G98" s="151"/>
      <c r="H98" s="151"/>
      <c r="I98" s="151"/>
      <c r="J98" s="151"/>
      <c r="K98" s="151"/>
      <c r="L98" s="151"/>
      <c r="M98" s="151"/>
      <c r="N98" s="151"/>
    </row>
    <row r="99" spans="1:14" ht="15.6" x14ac:dyDescent="0.3">
      <c r="A99" s="58"/>
      <c r="B99" s="65"/>
      <c r="C99" s="66"/>
      <c r="D99" s="64"/>
      <c r="E99" s="54"/>
      <c r="F99" s="146"/>
      <c r="G99" s="151"/>
      <c r="H99" s="151"/>
      <c r="I99" s="151"/>
      <c r="J99" s="151"/>
      <c r="K99" s="151"/>
      <c r="L99" s="151"/>
      <c r="M99" s="151"/>
      <c r="N99" s="151"/>
    </row>
    <row r="100" spans="1:14" ht="15.6" x14ac:dyDescent="0.3">
      <c r="A100" s="156" t="s">
        <v>13</v>
      </c>
      <c r="B100" s="157"/>
      <c r="C100" s="157"/>
      <c r="D100" s="157"/>
      <c r="E100" s="157"/>
      <c r="F100" s="150">
        <f>F98</f>
        <v>0</v>
      </c>
      <c r="G100" s="151"/>
      <c r="H100" s="152"/>
      <c r="I100" s="151"/>
      <c r="J100" s="151"/>
      <c r="K100" s="151"/>
      <c r="L100" s="151"/>
      <c r="M100" s="151"/>
      <c r="N100" s="151"/>
    </row>
    <row r="101" spans="1:14" x14ac:dyDescent="0.3">
      <c r="A101" s="120" t="s">
        <v>77</v>
      </c>
      <c r="B101" s="121" t="s">
        <v>42</v>
      </c>
      <c r="C101" s="122"/>
      <c r="D101" s="121"/>
      <c r="E101" s="120"/>
      <c r="F101" s="123"/>
      <c r="G101" s="151"/>
      <c r="H101" s="151"/>
      <c r="I101" s="151"/>
      <c r="J101" s="151"/>
      <c r="K101" s="151"/>
      <c r="L101" s="151"/>
      <c r="M101" s="151"/>
      <c r="N101" s="151"/>
    </row>
    <row r="102" spans="1:14" x14ac:dyDescent="0.3">
      <c r="A102" s="83" t="s">
        <v>30</v>
      </c>
      <c r="B102" s="84" t="s">
        <v>43</v>
      </c>
      <c r="C102" s="85"/>
      <c r="D102" s="84"/>
      <c r="E102" s="124"/>
      <c r="F102" s="124"/>
      <c r="G102" s="151"/>
      <c r="H102" s="151"/>
      <c r="I102" s="151"/>
      <c r="J102" s="151"/>
      <c r="K102" s="151"/>
      <c r="L102" s="151"/>
      <c r="M102" s="151"/>
      <c r="N102" s="151"/>
    </row>
    <row r="103" spans="1:14" s="8" customFormat="1" ht="15" thickBot="1" x14ac:dyDescent="0.35">
      <c r="A103" s="83"/>
      <c r="B103" s="84"/>
      <c r="C103" s="85"/>
      <c r="D103" s="84"/>
      <c r="E103" s="124"/>
      <c r="F103" s="124"/>
      <c r="G103" s="151"/>
      <c r="H103" s="151"/>
      <c r="I103" s="151"/>
      <c r="J103" s="151"/>
      <c r="K103" s="151"/>
      <c r="L103" s="151"/>
      <c r="M103" s="151"/>
      <c r="N103" s="151"/>
    </row>
    <row r="104" spans="1:14" s="9" customFormat="1" ht="15" customHeight="1" thickTop="1" x14ac:dyDescent="0.3">
      <c r="A104" s="160" t="s">
        <v>78</v>
      </c>
      <c r="B104" s="160"/>
      <c r="C104" s="125" t="s">
        <v>79</v>
      </c>
      <c r="D104" s="125"/>
      <c r="E104" s="125"/>
      <c r="F104" s="125"/>
      <c r="G104" s="151"/>
      <c r="H104" s="151"/>
      <c r="I104" s="151"/>
      <c r="J104" s="151"/>
      <c r="K104" s="151"/>
      <c r="L104" s="151"/>
      <c r="M104" s="151"/>
      <c r="N104" s="151"/>
    </row>
    <row r="105" spans="1:14" x14ac:dyDescent="0.3">
      <c r="A105" s="126"/>
      <c r="B105" s="127"/>
      <c r="C105" s="128"/>
      <c r="D105" s="128"/>
      <c r="E105" s="128"/>
      <c r="F105" s="128"/>
      <c r="G105" s="151"/>
      <c r="H105" s="151"/>
      <c r="I105" s="151"/>
      <c r="J105" s="151"/>
      <c r="K105" s="151"/>
      <c r="L105" s="151"/>
      <c r="M105" s="151"/>
      <c r="N105" s="151"/>
    </row>
    <row r="106" spans="1:14" x14ac:dyDescent="0.3">
      <c r="A106" s="126"/>
      <c r="B106" s="127"/>
      <c r="C106" s="128"/>
      <c r="D106" s="128"/>
      <c r="E106" s="128"/>
      <c r="F106" s="128"/>
      <c r="G106" s="151"/>
      <c r="H106" s="151"/>
      <c r="I106" s="151"/>
      <c r="J106" s="151"/>
      <c r="K106" s="151"/>
      <c r="L106" s="151"/>
      <c r="M106" s="151"/>
      <c r="N106" s="151"/>
    </row>
    <row r="107" spans="1:14" x14ac:dyDescent="0.3">
      <c r="A107" s="86" t="s">
        <v>80</v>
      </c>
      <c r="B107" s="87"/>
      <c r="C107" s="124"/>
      <c r="D107" s="164" t="s">
        <v>95</v>
      </c>
      <c r="E107" s="164"/>
      <c r="F107" s="164"/>
      <c r="G107" s="151"/>
      <c r="H107" s="151"/>
      <c r="I107" s="151"/>
      <c r="J107" s="151"/>
      <c r="K107" s="151"/>
      <c r="L107" s="151"/>
      <c r="M107" s="151"/>
      <c r="N107" s="151"/>
    </row>
    <row r="108" spans="1:14" x14ac:dyDescent="0.3">
      <c r="A108" s="161"/>
      <c r="B108" s="161"/>
      <c r="C108" s="161"/>
      <c r="D108" s="162"/>
      <c r="E108" s="162"/>
      <c r="F108" s="162"/>
      <c r="G108" s="151"/>
      <c r="H108" s="151"/>
      <c r="I108" s="151"/>
      <c r="J108" s="151"/>
      <c r="K108" s="151"/>
      <c r="L108" s="151"/>
      <c r="M108" s="151"/>
      <c r="N108" s="151"/>
    </row>
    <row r="109" spans="1:14" x14ac:dyDescent="0.3">
      <c r="A109" s="163"/>
      <c r="B109" s="163"/>
      <c r="C109" s="163"/>
      <c r="D109" s="164"/>
      <c r="E109" s="164"/>
      <c r="F109" s="164"/>
      <c r="G109" s="151"/>
      <c r="H109" s="151"/>
      <c r="I109" s="151"/>
      <c r="J109" s="151"/>
      <c r="K109" s="151"/>
      <c r="L109" s="151"/>
      <c r="M109" s="151"/>
      <c r="N109" s="151"/>
    </row>
    <row r="110" spans="1:14" x14ac:dyDescent="0.3">
      <c r="A110" s="88"/>
      <c r="B110" s="88"/>
      <c r="C110" s="88"/>
      <c r="D110" s="88"/>
      <c r="E110" s="88"/>
      <c r="F110" s="88"/>
      <c r="G110" s="151"/>
      <c r="H110" s="151"/>
      <c r="I110" s="151"/>
      <c r="J110" s="151"/>
      <c r="K110" s="151"/>
      <c r="L110" s="151"/>
      <c r="M110" s="151"/>
      <c r="N110" s="151"/>
    </row>
    <row r="111" spans="1:14" ht="21" x14ac:dyDescent="0.4">
      <c r="A111" s="129"/>
      <c r="B111" s="130"/>
      <c r="C111" s="131"/>
      <c r="D111" s="130"/>
      <c r="E111" s="131"/>
      <c r="F111" s="131"/>
      <c r="G111" s="151"/>
      <c r="H111" s="151"/>
      <c r="I111" s="151"/>
      <c r="J111" s="151"/>
      <c r="K111" s="151"/>
      <c r="L111" s="151"/>
      <c r="M111" s="151"/>
      <c r="N111" s="151"/>
    </row>
    <row r="112" spans="1:14" ht="21" x14ac:dyDescent="0.3">
      <c r="A112" s="158"/>
      <c r="B112" s="158"/>
      <c r="C112" s="158"/>
      <c r="D112" s="158"/>
      <c r="E112" s="158"/>
      <c r="F112" s="158"/>
      <c r="G112" s="151"/>
      <c r="H112" s="151"/>
      <c r="I112" s="151"/>
      <c r="J112" s="151"/>
      <c r="K112" s="151"/>
      <c r="L112" s="151"/>
      <c r="M112" s="151"/>
      <c r="N112" s="151"/>
    </row>
    <row r="113" spans="1:6" ht="20.399999999999999" x14ac:dyDescent="0.3">
      <c r="A113" s="159"/>
      <c r="B113" s="159"/>
      <c r="C113" s="159"/>
      <c r="D113" s="159"/>
      <c r="E113" s="159"/>
      <c r="F113" s="159"/>
    </row>
    <row r="114" spans="1:6" ht="21" x14ac:dyDescent="0.3">
      <c r="A114" s="158"/>
      <c r="B114" s="158"/>
      <c r="C114" s="158"/>
      <c r="D114" s="158"/>
      <c r="E114" s="158"/>
      <c r="F114" s="158"/>
    </row>
    <row r="115" spans="1:6" ht="15.75" customHeight="1" x14ac:dyDescent="0.3">
      <c r="A115" s="11"/>
      <c r="B115" s="10"/>
      <c r="C115" s="6"/>
      <c r="D115" s="1"/>
      <c r="E115" s="6"/>
      <c r="F115" s="6"/>
    </row>
    <row r="116" spans="1:6" ht="15.75" customHeight="1" x14ac:dyDescent="0.3">
      <c r="A116" s="153"/>
      <c r="B116" s="153"/>
      <c r="C116" s="153"/>
      <c r="D116" s="153"/>
      <c r="E116" s="153"/>
      <c r="F116" s="153"/>
    </row>
  </sheetData>
  <mergeCells count="17">
    <mergeCell ref="A80:E80"/>
    <mergeCell ref="A2:F2"/>
    <mergeCell ref="A3:F3"/>
    <mergeCell ref="A4:F4"/>
    <mergeCell ref="A5:F5"/>
    <mergeCell ref="A116:F116"/>
    <mergeCell ref="A82:E82"/>
    <mergeCell ref="A100:E100"/>
    <mergeCell ref="A114:F114"/>
    <mergeCell ref="A112:F112"/>
    <mergeCell ref="A113:F113"/>
    <mergeCell ref="A104:B104"/>
    <mergeCell ref="A108:C108"/>
    <mergeCell ref="D108:F108"/>
    <mergeCell ref="A109:C109"/>
    <mergeCell ref="D107:F107"/>
    <mergeCell ref="D109:F109"/>
  </mergeCells>
  <printOptions horizontalCentered="1"/>
  <pageMargins left="0.23622047244094491" right="0.23622047244094491" top="0.74803149606299213" bottom="0.74803149606299213" header="0.31496062992125984" footer="0.31496062992125984"/>
  <pageSetup scale="75" orientation="portrait" r:id="rId1"/>
  <headerFooter>
    <oddFooter>Página &amp;P</oddFooter>
  </headerFooter>
  <rowBreaks count="3" manualBreakCount="3">
    <brk id="48" max="5" man="1"/>
    <brk id="80" max="5" man="1"/>
    <brk id="109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Parque</vt:lpstr>
      <vt:lpstr>Parque!Área_de_impresión</vt:lpstr>
      <vt:lpstr>Parque!Títulos_a_imprimir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</dc:creator>
  <cp:lastModifiedBy>Relyn Antonio De la Paz</cp:lastModifiedBy>
  <cp:lastPrinted>2023-06-14T12:47:40Z</cp:lastPrinted>
  <dcterms:created xsi:type="dcterms:W3CDTF">2012-10-02T15:50:49Z</dcterms:created>
  <dcterms:modified xsi:type="dcterms:W3CDTF">2023-06-22T18:04:08Z</dcterms:modified>
</cp:coreProperties>
</file>