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delapaz\Desktop\Ing. Relyn\Nave  Mercado  Modelo\1era. Completivo Remozamiento  Mercado  Modelo\Presup. limpio\"/>
    </mc:Choice>
  </mc:AlternateContent>
  <bookViews>
    <workbookView xWindow="0" yWindow="0" windowWidth="19200" windowHeight="9984"/>
  </bookViews>
  <sheets>
    <sheet name="PRESUPUESTO " sheetId="1" r:id="rId1"/>
    <sheet name="Hoja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F" localSheetId="0">[2]A!#REF!</definedName>
    <definedName name="___________________F">[2]A!#REF!</definedName>
    <definedName name="__________________F" localSheetId="0">[2]A!#REF!</definedName>
    <definedName name="__________________F">[2]A!#REF!</definedName>
    <definedName name="_________________F" localSheetId="0">[3]A!#REF!</definedName>
    <definedName name="_________________F">[3]A!#REF!</definedName>
    <definedName name="________________F" localSheetId="0">#REF!</definedName>
    <definedName name="________________F">#REF!</definedName>
    <definedName name="_______________F" localSheetId="0">[3]A!#REF!</definedName>
    <definedName name="_______________F">[3]A!#REF!</definedName>
    <definedName name="_______________hor210">'[4]anal term'!$G$1512</definedName>
    <definedName name="______________F" localSheetId="0">'[5]Hato Mayor Dic.2010'!#REF!</definedName>
    <definedName name="______________F">'[5]Hato Mayor Dic.2010'!#REF!</definedName>
    <definedName name="______________hor210">'[4]anal term'!$G$1512</definedName>
    <definedName name="_____________CAL50">[6]insumo!$D$11</definedName>
    <definedName name="_____________F" localSheetId="0">'[5]Hato Mayor Dic.2010'!#REF!</definedName>
    <definedName name="_____________F">'[5]Hato Mayor Dic.2010'!#REF!</definedName>
    <definedName name="_____________hor210">'[4]anal term'!$G$1512</definedName>
    <definedName name="_____________MZ1155">[6]Mezcla!$F$37</definedName>
    <definedName name="_____________mz125" localSheetId="0">[6]Mezcla!#REF!</definedName>
    <definedName name="_____________mz125">[6]Mezcla!#REF!</definedName>
    <definedName name="_____________MZ13" localSheetId="0">[6]Mezcla!#REF!</definedName>
    <definedName name="_____________MZ13">[6]Mezcla!#REF!</definedName>
    <definedName name="_____________MZ14" localSheetId="0">[6]Mezcla!#REF!</definedName>
    <definedName name="_____________MZ14">[6]Mezcla!#REF!</definedName>
    <definedName name="_____________MZ16">#REF!</definedName>
    <definedName name="_____________MZ17" localSheetId="0">[6]Mezcla!#REF!</definedName>
    <definedName name="_____________MZ17">[6]Mezcla!#REF!</definedName>
    <definedName name="____________CAL50">[6]insumo!$D$11</definedName>
    <definedName name="____________F" localSheetId="0">'[5]Hato Mayor Dic.2010'!#REF!</definedName>
    <definedName name="____________F">'[5]Hato Mayor Dic.2010'!#REF!</definedName>
    <definedName name="____________hor210">'[4]anal term'!$G$1512</definedName>
    <definedName name="____________MZ1155">[6]Mezcla!$F$37</definedName>
    <definedName name="____________mz125" localSheetId="0">[6]Mezcla!#REF!</definedName>
    <definedName name="____________mz125">[6]Mezcla!#REF!</definedName>
    <definedName name="____________MZ13" localSheetId="0">[6]Mezcla!#REF!</definedName>
    <definedName name="____________MZ13">[6]Mezcla!#REF!</definedName>
    <definedName name="____________MZ14" localSheetId="0">[6]Mezcla!#REF!</definedName>
    <definedName name="____________MZ14">[6]Mezcla!#REF!</definedName>
    <definedName name="____________MZ16">#REF!</definedName>
    <definedName name="____________MZ17" localSheetId="0">[6]Mezcla!#REF!</definedName>
    <definedName name="____________MZ17">[6]Mezcla!#REF!</definedName>
    <definedName name="___________CAL50">[6]insumo!$D$11</definedName>
    <definedName name="___________F" localSheetId="0">'[5]Hato Mayor Dic.2010'!#REF!</definedName>
    <definedName name="___________F">'[5]Hato Mayor Dic.2010'!#REF!</definedName>
    <definedName name="___________hor210">'[4]anal term'!$G$1512</definedName>
    <definedName name="___________MZ1155">[6]Mezcla!$F$37</definedName>
    <definedName name="___________mz125" localSheetId="0">[6]Mezcla!#REF!</definedName>
    <definedName name="___________mz125">[6]Mezcla!#REF!</definedName>
    <definedName name="___________MZ13" localSheetId="0">[6]Mezcla!#REF!</definedName>
    <definedName name="___________MZ13">[6]Mezcla!#REF!</definedName>
    <definedName name="___________MZ14" localSheetId="0">[6]Mezcla!#REF!</definedName>
    <definedName name="___________MZ14">[6]Mezcla!#REF!</definedName>
    <definedName name="___________MZ16">#REF!</definedName>
    <definedName name="___________MZ17" localSheetId="0">[6]Mezcla!#REF!</definedName>
    <definedName name="___________MZ17">[6]Mezcla!#REF!</definedName>
    <definedName name="__________CAL50">[6]insumo!$D$11</definedName>
    <definedName name="__________F" localSheetId="0">'[5]Hato Mayor Dic.2010'!#REF!</definedName>
    <definedName name="__________F">'[5]Hato Mayor Dic.2010'!#REF!</definedName>
    <definedName name="__________hor210">'[4]anal term'!$G$1512</definedName>
    <definedName name="__________MZ1155">[6]Mezcla!$F$37</definedName>
    <definedName name="__________mz125" localSheetId="0">[6]Mezcla!#REF!</definedName>
    <definedName name="__________mz125">[6]Mezcla!#REF!</definedName>
    <definedName name="__________MZ13" localSheetId="0">[6]Mezcla!#REF!</definedName>
    <definedName name="__________MZ13">[6]Mezcla!#REF!</definedName>
    <definedName name="__________MZ14" localSheetId="0">[6]Mezcla!#REF!</definedName>
    <definedName name="__________MZ14">[6]Mezcla!#REF!</definedName>
    <definedName name="__________MZ16">#REF!</definedName>
    <definedName name="__________MZ17" localSheetId="0">[6]Mezcla!#REF!</definedName>
    <definedName name="__________MZ17">[6]Mezcla!#REF!</definedName>
    <definedName name="_________CAL50">[6]insumo!$D$11</definedName>
    <definedName name="_________F" localSheetId="0">'[5]Hato Mayor Dic.2010'!#REF!</definedName>
    <definedName name="_________F">'[5]Hato Mayor Dic.2010'!#REF!</definedName>
    <definedName name="_________hor210">'[4]anal term'!$G$1512</definedName>
    <definedName name="_________MZ1155">[6]Mezcla!$F$37</definedName>
    <definedName name="_________mz125" localSheetId="0">[6]Mezcla!#REF!</definedName>
    <definedName name="_________mz125">[6]Mezcla!#REF!</definedName>
    <definedName name="_________MZ13" localSheetId="0">[6]Mezcla!#REF!</definedName>
    <definedName name="_________MZ13">[6]Mezcla!#REF!</definedName>
    <definedName name="_________MZ14" localSheetId="0">[6]Mezcla!#REF!</definedName>
    <definedName name="_________MZ14">[6]Mezcla!#REF!</definedName>
    <definedName name="_________MZ16">#REF!</definedName>
    <definedName name="_________MZ17" localSheetId="0">[6]Mezcla!#REF!</definedName>
    <definedName name="_________MZ17">[6]Mezcla!#REF!</definedName>
    <definedName name="_________VAR12">[7]Precio!$F$12</definedName>
    <definedName name="_________VAR38">[7]Precio!$F$11</definedName>
    <definedName name="________CAL50" localSheetId="0">#REF!</definedName>
    <definedName name="________CAL50">#REF!</definedName>
    <definedName name="________F" localSheetId="0">'[5]Hato Mayor Dic.2010'!#REF!</definedName>
    <definedName name="________F">'[5]Hato Mayor Dic.2010'!#REF!</definedName>
    <definedName name="________hor210" localSheetId="0">#REF!</definedName>
    <definedName name="________hor210">#REF!</definedName>
    <definedName name="________MZ1155">[6]Mezcla!$F$37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6">#REF!</definedName>
    <definedName name="________MZ17" localSheetId="0">#REF!</definedName>
    <definedName name="________MZ17">#REF!</definedName>
    <definedName name="________VAR12">[7]Precio!$F$12</definedName>
    <definedName name="________VAR38">[7]Precio!$F$11</definedName>
    <definedName name="_______CAL50">[6]insumo!$D$11</definedName>
    <definedName name="_______F" localSheetId="0">'[5]Hato Mayor Dic.2010'!#REF!</definedName>
    <definedName name="_______F">'[5]Hato Mayor Dic.2010'!#REF!</definedName>
    <definedName name="_______hor210" localSheetId="0">#REF!</definedName>
    <definedName name="_______hor210">#REF!</definedName>
    <definedName name="_______MZ1155">[8]Mezcla!$F$37</definedName>
    <definedName name="_______mz125" localSheetId="0">[6]Mezcla!#REF!</definedName>
    <definedName name="_______mz125">[6]Mezcla!#REF!</definedName>
    <definedName name="_______MZ13" localSheetId="0">[6]Mezcla!#REF!</definedName>
    <definedName name="_______MZ13">[6]Mezcla!#REF!</definedName>
    <definedName name="_______MZ14" localSheetId="0">[6]Mezcla!#REF!</definedName>
    <definedName name="_______MZ14">[6]Mezcla!#REF!</definedName>
    <definedName name="_______MZ16" localSheetId="0">#REF!</definedName>
    <definedName name="_______MZ16">#REF!</definedName>
    <definedName name="_______MZ17" localSheetId="0">[6]Mezcla!#REF!</definedName>
    <definedName name="_______MZ17">[6]Mezcla!#REF!</definedName>
    <definedName name="_______VAR12">[7]Precio!$F$12</definedName>
    <definedName name="_______VAR38">[7]Precio!$F$11</definedName>
    <definedName name="______CAL50">[8]insumo!$D$11</definedName>
    <definedName name="______F" localSheetId="0">'[9]Hato Mayor Dic.2010'!#REF!</definedName>
    <definedName name="______F">'[9]Hato Mayor Dic.2010'!#REF!</definedName>
    <definedName name="______hor210">'[4]anal term'!$G$1512</definedName>
    <definedName name="______MZ1155">[10]Mezcla!$F$37</definedName>
    <definedName name="______mz125" localSheetId="0">[8]Mezcla!#REF!</definedName>
    <definedName name="______mz125">[8]Mezcla!#REF!</definedName>
    <definedName name="______MZ13" localSheetId="0">[8]Mezcla!#REF!</definedName>
    <definedName name="______MZ13">[8]Mezcla!#REF!</definedName>
    <definedName name="______MZ14" localSheetId="0">[8]Mezcla!#REF!</definedName>
    <definedName name="______MZ14">[8]Mezcla!#REF!</definedName>
    <definedName name="______MZ16" localSheetId="0">#REF!</definedName>
    <definedName name="______MZ16">#REF!</definedName>
    <definedName name="______MZ17" localSheetId="0">[8]Mezcla!#REF!</definedName>
    <definedName name="______MZ17">[8]Mezcla!#REF!</definedName>
    <definedName name="______VAR12">[7]Precio!$F$12</definedName>
    <definedName name="______VAR38">[7]Precio!$F$11</definedName>
    <definedName name="_____CAL50">[10]insumo!$D$11</definedName>
    <definedName name="_____F" localSheetId="0">'[5]Hato Mayor Dic.2010'!#REF!</definedName>
    <definedName name="_____F">'[5]Hato Mayor Dic.2010'!#REF!</definedName>
    <definedName name="_____hor140" localSheetId="0">#REF!</definedName>
    <definedName name="_____hor140">#REF!</definedName>
    <definedName name="_____hor210">'[4]anal term'!$G$1512</definedName>
    <definedName name="_____hor280">[11]Analisis!$D$63</definedName>
    <definedName name="_____MZ1155">[10]Mezcla!$F$37</definedName>
    <definedName name="_____mz125" localSheetId="0">[10]Mezcla!#REF!</definedName>
    <definedName name="_____mz125">[10]Mezcla!#REF!</definedName>
    <definedName name="_____MZ13" localSheetId="0">[10]Mezcla!#REF!</definedName>
    <definedName name="_____MZ13">[10]Mezcla!#REF!</definedName>
    <definedName name="_____MZ14" localSheetId="0">[10]Mezcla!#REF!</definedName>
    <definedName name="_____MZ14">[10]Mezcla!#REF!</definedName>
    <definedName name="_____MZ16" localSheetId="0">#REF!</definedName>
    <definedName name="_____MZ16">#REF!</definedName>
    <definedName name="_____MZ17" localSheetId="0">[10]Mezcla!#REF!</definedName>
    <definedName name="_____MZ17">[10]Mezcla!#REF!</definedName>
    <definedName name="_____pu1" localSheetId="0">#REF!</definedName>
    <definedName name="_____pu1">#REF!</definedName>
    <definedName name="_____pu10" localSheetId="0">#REF!</definedName>
    <definedName name="_____pu10">#REF!</definedName>
    <definedName name="_____pu2" localSheetId="0">#REF!</definedName>
    <definedName name="_____pu2">#REF!</definedName>
    <definedName name="_____pu4">[12]Sheet4!$E$1:$E$65536</definedName>
    <definedName name="_____pu5">[12]Sheet5!$E$1:$E$65536</definedName>
    <definedName name="_____PU6" localSheetId="0">#REF!</definedName>
    <definedName name="_____PU6">#REF!</definedName>
    <definedName name="_____pu7" localSheetId="0">#REF!</definedName>
    <definedName name="_____pu7">#REF!</definedName>
    <definedName name="_____pu8" localSheetId="0">#REF!</definedName>
    <definedName name="_____pu8">#REF!</definedName>
    <definedName name="_____TC110" localSheetId="0">#REF!</definedName>
    <definedName name="_____TC110">#REF!</definedName>
    <definedName name="_____VAR12">[7]Precio!$F$12</definedName>
    <definedName name="_____VAR38">[7]Precio!$F$11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CAL50">[10]insumo!$D$11</definedName>
    <definedName name="____F" localSheetId="0">'[9]Hato Mayor Dic.2010'!#REF!</definedName>
    <definedName name="____F">'[9]Hato Mayor Dic.2010'!#REF!</definedName>
    <definedName name="____hor140" localSheetId="0">#REF!</definedName>
    <definedName name="____hor140">#REF!</definedName>
    <definedName name="____hor210">'[4]anal term'!$G$1512</definedName>
    <definedName name="____hor280">[11]Analisis!$D$63</definedName>
    <definedName name="____MZ1155">[10]Mezcla!$F$37</definedName>
    <definedName name="____mz125" localSheetId="0">[10]Mezcla!#REF!</definedName>
    <definedName name="____mz125">[10]Mezcla!#REF!</definedName>
    <definedName name="____MZ13" localSheetId="0">[10]Mezcla!#REF!</definedName>
    <definedName name="____MZ13">[10]Mezcla!#REF!</definedName>
    <definedName name="____MZ14" localSheetId="0">[10]Mezcla!#REF!</definedName>
    <definedName name="____MZ14">[10]Mezcla!#REF!</definedName>
    <definedName name="____MZ16" localSheetId="0">#REF!</definedName>
    <definedName name="____MZ16">#REF!</definedName>
    <definedName name="____MZ17" localSheetId="0">[10]Mezcla!#REF!</definedName>
    <definedName name="____MZ17">[10]Mezcla!#REF!</definedName>
    <definedName name="____pu1" localSheetId="0">#REF!</definedName>
    <definedName name="____pu1">#REF!</definedName>
    <definedName name="____pu10" localSheetId="0">#REF!</definedName>
    <definedName name="____pu10">#REF!</definedName>
    <definedName name="____pu2" localSheetId="0">#REF!</definedName>
    <definedName name="____pu2">#REF!</definedName>
    <definedName name="____pu4">[12]Sheet4!$E$1:$E$65536</definedName>
    <definedName name="____pu5">[12]Sheet5!$E$1:$E$65536</definedName>
    <definedName name="____PU6" localSheetId="0">#REF!</definedName>
    <definedName name="____PU6">#REF!</definedName>
    <definedName name="____pu7" localSheetId="0">#REF!</definedName>
    <definedName name="____pu7">#REF!</definedName>
    <definedName name="____pu8" localSheetId="0">#REF!</definedName>
    <definedName name="____pu8">#REF!</definedName>
    <definedName name="____PVC2" localSheetId="0">#REF!</definedName>
    <definedName name="____PVC2">#REF!</definedName>
    <definedName name="____PVC4" localSheetId="0">#REF!</definedName>
    <definedName name="____PVC4">#REF!</definedName>
    <definedName name="____PVC6" localSheetId="0">#REF!</definedName>
    <definedName name="____PVC6">#REF!</definedName>
    <definedName name="____TC110" localSheetId="0">#REF!</definedName>
    <definedName name="____TC110">#REF!</definedName>
    <definedName name="____VAR12">[7]Precio!$F$12</definedName>
    <definedName name="____VAR38">[7]Precio!$F$11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CAL50">[8]insumo!$D$11</definedName>
    <definedName name="___CTC220" localSheetId="0">#REF!</definedName>
    <definedName name="___CTC220">#REF!</definedName>
    <definedName name="___F" localSheetId="0">'[5]Hato Mayor Dic.2010'!#REF!</definedName>
    <definedName name="___F">'[5]Hato Mayor Dic.2010'!#REF!</definedName>
    <definedName name="___hor210">'[4]anal term'!$G$1512</definedName>
    <definedName name="___hor280">[11]Analisis!$D$63</definedName>
    <definedName name="___MZ1155">[8]Mezcla!$F$37</definedName>
    <definedName name="___mz125" localSheetId="0">[8]Mezcla!#REF!</definedName>
    <definedName name="___mz125">[8]Mezcla!#REF!</definedName>
    <definedName name="___MZ13" localSheetId="0">[8]Mezcla!#REF!</definedName>
    <definedName name="___MZ13">[8]Mezcla!#REF!</definedName>
    <definedName name="___MZ14" localSheetId="0">[8]Mezcla!#REF!</definedName>
    <definedName name="___MZ14">[8]Mezcla!#REF!</definedName>
    <definedName name="___MZ16" localSheetId="0">#REF!</definedName>
    <definedName name="___MZ16">#REF!</definedName>
    <definedName name="___MZ17" localSheetId="0">[8]Mezcla!#REF!</definedName>
    <definedName name="___MZ17">[8]Mezcla!#REF!</definedName>
    <definedName name="___PH140" localSheetId="0">#REF!</definedName>
    <definedName name="___PH140">#REF!</definedName>
    <definedName name="___PH160" localSheetId="0">#REF!</definedName>
    <definedName name="___PH160">#REF!</definedName>
    <definedName name="___PH180" localSheetId="0">#REF!</definedName>
    <definedName name="___PH180">#REF!</definedName>
    <definedName name="___PH210" localSheetId="0">#REF!</definedName>
    <definedName name="___PH210">#REF!</definedName>
    <definedName name="___PH240" localSheetId="0">#REF!</definedName>
    <definedName name="___PH240">#REF!</definedName>
    <definedName name="___PH250" localSheetId="0">#REF!</definedName>
    <definedName name="___PH250">#REF!</definedName>
    <definedName name="___PH260" localSheetId="0">#REF!</definedName>
    <definedName name="___PH260">#REF!</definedName>
    <definedName name="___PH280" localSheetId="0">#REF!</definedName>
    <definedName name="___PH280">#REF!</definedName>
    <definedName name="___PH300" localSheetId="0">#REF!</definedName>
    <definedName name="___PH300">#REF!</definedName>
    <definedName name="___PH315" localSheetId="0">#REF!</definedName>
    <definedName name="___PH315">#REF!</definedName>
    <definedName name="___PH350" localSheetId="0">#REF!</definedName>
    <definedName name="___PH350">#REF!</definedName>
    <definedName name="___PH400" localSheetId="0">#REF!</definedName>
    <definedName name="___PH400">#REF!</definedName>
    <definedName name="___PTC110" localSheetId="0">#REF!</definedName>
    <definedName name="___PTC110">#REF!</definedName>
    <definedName name="___PTC220" localSheetId="0">#REF!</definedName>
    <definedName name="___PTC220">#REF!</definedName>
    <definedName name="___pu4">[12]Sheet4!$E$1:$E$65536</definedName>
    <definedName name="___pu5">[12]Sheet5!$E$1:$E$65536</definedName>
    <definedName name="___TC220" localSheetId="0">#REF!</definedName>
    <definedName name="___TC220">#REF!</definedName>
    <definedName name="___VAR12">[7]Precio!$F$12</definedName>
    <definedName name="___VAR38">[7]Precio!$F$11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123Graph_A" localSheetId="0" hidden="1">[3]A!#REF!</definedName>
    <definedName name="__123Graph_A" hidden="1">[3]A!#REF!</definedName>
    <definedName name="__123Graph_B" localSheetId="0" hidden="1">[3]A!#REF!</definedName>
    <definedName name="__123Graph_B" hidden="1">[3]A!#REF!</definedName>
    <definedName name="__123Graph_C" localSheetId="0" hidden="1">[3]A!#REF!</definedName>
    <definedName name="__123Graph_C" hidden="1">[3]A!#REF!</definedName>
    <definedName name="__123Graph_D" localSheetId="0" hidden="1">[3]A!#REF!</definedName>
    <definedName name="__123Graph_D" hidden="1">[3]A!#REF!</definedName>
    <definedName name="__123Graph_E" localSheetId="0" hidden="1">[3]A!#REF!</definedName>
    <definedName name="__123Graph_E" hidden="1">[3]A!#REF!</definedName>
    <definedName name="__123Graph_F" localSheetId="0" hidden="1">[3]A!#REF!</definedName>
    <definedName name="__123Graph_F" hidden="1">[3]A!#REF!</definedName>
    <definedName name="__CAL50">[8]insumo!$D$11</definedName>
    <definedName name="__CTC220" localSheetId="0">#REF!</definedName>
    <definedName name="__CTC220">#REF!</definedName>
    <definedName name="__F" localSheetId="0">[3]A!#REF!</definedName>
    <definedName name="__F">[3]A!#REF!</definedName>
    <definedName name="__hor210">'[4]anal term'!$G$1512</definedName>
    <definedName name="__hor280">[11]Analisis!$D$63</definedName>
    <definedName name="__MZ1155">[8]Mezcla!$F$37</definedName>
    <definedName name="__mz125" localSheetId="0">[8]Mezcla!#REF!</definedName>
    <definedName name="__mz125">[8]Mezcla!#REF!</definedName>
    <definedName name="__MZ13" localSheetId="0">[8]Mezcla!#REF!</definedName>
    <definedName name="__MZ13">[8]Mezcla!#REF!</definedName>
    <definedName name="__MZ14" localSheetId="0">[8]Mezcla!#REF!</definedName>
    <definedName name="__MZ14">[8]Mezcla!#REF!</definedName>
    <definedName name="__MZ16" localSheetId="0">#REF!</definedName>
    <definedName name="__MZ16">#REF!</definedName>
    <definedName name="__MZ17" localSheetId="0">[8]Mezcla!#REF!</definedName>
    <definedName name="__MZ17">[8]Mezcla!#REF!</definedName>
    <definedName name="__PH140" localSheetId="0">#REF!</definedName>
    <definedName name="__PH140">#REF!</definedName>
    <definedName name="__PH160" localSheetId="0">#REF!</definedName>
    <definedName name="__PH160">#REF!</definedName>
    <definedName name="__PH180" localSheetId="0">#REF!</definedName>
    <definedName name="__PH180">#REF!</definedName>
    <definedName name="__PH210" localSheetId="0">#REF!</definedName>
    <definedName name="__PH210">#REF!</definedName>
    <definedName name="__PH240" localSheetId="0">#REF!</definedName>
    <definedName name="__PH240">#REF!</definedName>
    <definedName name="__PH250" localSheetId="0">#REF!</definedName>
    <definedName name="__PH250">#REF!</definedName>
    <definedName name="__PH260" localSheetId="0">#REF!</definedName>
    <definedName name="__PH260">#REF!</definedName>
    <definedName name="__PH280" localSheetId="0">#REF!</definedName>
    <definedName name="__PH280">#REF!</definedName>
    <definedName name="__PH300" localSheetId="0">#REF!</definedName>
    <definedName name="__PH300">#REF!</definedName>
    <definedName name="__PH315" localSheetId="0">#REF!</definedName>
    <definedName name="__PH315">#REF!</definedName>
    <definedName name="__PH350" localSheetId="0">#REF!</definedName>
    <definedName name="__PH350">#REF!</definedName>
    <definedName name="__PH400" localSheetId="0">#REF!</definedName>
    <definedName name="__PH400">#REF!</definedName>
    <definedName name="__PTC110" localSheetId="0">#REF!</definedName>
    <definedName name="__PTC110">#REF!</definedName>
    <definedName name="__PTC220" localSheetId="0">#REF!</definedName>
    <definedName name="__PTC220">#REF!</definedName>
    <definedName name="__pu4">[12]Sheet4!$E$1:$E$65536</definedName>
    <definedName name="__pu5">[12]Sheet5!$E$1:$E$65536</definedName>
    <definedName name="__PVC2" localSheetId="0">#REF!</definedName>
    <definedName name="__PVC2">#REF!</definedName>
    <definedName name="__PVC4" localSheetId="0">#REF!</definedName>
    <definedName name="__PVC4">#REF!</definedName>
    <definedName name="__PVC6" localSheetId="0">#REF!</definedName>
    <definedName name="__PVC6">#REF!</definedName>
    <definedName name="__TC220" localSheetId="0">#REF!</definedName>
    <definedName name="__TC220">#REF!</definedName>
    <definedName name="__VAR12">[7]Precio!$F$12</definedName>
    <definedName name="__VAR38">[7]Precio!$F$11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 localSheetId="0">[13]A!#REF!</definedName>
    <definedName name="_1">[13]A!#REF!</definedName>
    <definedName name="_CAL50">[8]insumo!$D$11</definedName>
    <definedName name="_F" localSheetId="0">[3]A!#REF!</definedName>
    <definedName name="_F">[3]A!#REF!</definedName>
    <definedName name="_hor210">'[4]anal term'!$G$1512</definedName>
    <definedName name="_hor280">[11]Analisis!$D$63</definedName>
    <definedName name="_Key1" hidden="1">#REF!</definedName>
    <definedName name="_Key2" hidden="1">#REF!</definedName>
    <definedName name="_MZ1155">[8]Mezcla!$F$37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6" localSheetId="0">#REF!</definedName>
    <definedName name="_MZ16">#REF!</definedName>
    <definedName name="_MZ17" localSheetId="0">[8]Mezcla!#REF!</definedName>
    <definedName name="_MZ17">[8]Mezcla!#REF!</definedName>
    <definedName name="_Order1" hidden="1">255</definedName>
    <definedName name="_Order2" hidden="1">255</definedName>
    <definedName name="_pl1">[14]analisis!$G$2432</definedName>
    <definedName name="_pl12">[14]analisis!$G$2477</definedName>
    <definedName name="_pl316">[14]analisis!$G$2513</definedName>
    <definedName name="_pl38">[14]analisis!$G$2486</definedName>
    <definedName name="_pu4">[12]Sheet4!$E$1:$E$65536</definedName>
    <definedName name="_pu5">[12]Sheet5!$E$1:$E$65536</definedName>
    <definedName name="_PVC2" localSheetId="0">#REF!</definedName>
    <definedName name="_PVC2">#REF!</definedName>
    <definedName name="_PVC4" localSheetId="0">#REF!</definedName>
    <definedName name="_PVC4">#REF!</definedName>
    <definedName name="_PVC6" localSheetId="0">#REF!</definedName>
    <definedName name="_PVC6">#REF!</definedName>
    <definedName name="_Sort" hidden="1">#REF!</definedName>
    <definedName name="_VAR12">[7]Precio!$F$12</definedName>
    <definedName name="_VAR38">[7]Precio!$F$11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[3]A!#REF!</definedName>
    <definedName name="A">[3]A!#REF!</definedName>
    <definedName name="aa_2">"$#REF!.$B$109"</definedName>
    <definedName name="aa_3">"$#REF!.$B$109"</definedName>
    <definedName name="aaaaaaa" localSheetId="0">#REF!</definedName>
    <definedName name="aaaaaaa">#REF!</definedName>
    <definedName name="AAG">[7]Precio!$F$20</definedName>
    <definedName name="ab" localSheetId="0">#REF!</definedName>
    <definedName name="ab">#REF!</definedName>
    <definedName name="ac" localSheetId="0">#REF!</definedName>
    <definedName name="ac">#REF!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'[15]Listado Equipos a utilizar'!#REF!</definedName>
    <definedName name="acarreo">'[15]Listado Equipos a utilizar'!#REF!</definedName>
    <definedName name="Accesorioi" localSheetId="0">#REF!</definedName>
    <definedName name="Accesorioi">#REF!</definedName>
    <definedName name="AccesorioL" localSheetId="0">#REF!</definedName>
    <definedName name="AccesorioL">#REF!</definedName>
    <definedName name="ACERO" localSheetId="0">[8]insumo!#REF!</definedName>
    <definedName name="ACERO">[8]insumo!#REF!</definedName>
    <definedName name="Acero_1">#N/A</definedName>
    <definedName name="Acero_1_2_____Grado_40">[16]Insumos!$B$6:$D$6</definedName>
    <definedName name="Acero_1_4______Grado_40">[16]Insumos!$B$7:$D$7</definedName>
    <definedName name="Acero_2">#N/A</definedName>
    <definedName name="Acero_3">#N/A</definedName>
    <definedName name="Acero_3_4__1_____Grado_40">[16]Insumos!$B$8:$D$8</definedName>
    <definedName name="Acero_3_8______Grado_40">[16]Insumos!$B$9:$D$9</definedName>
    <definedName name="acero1">#REF!</definedName>
    <definedName name="Acero60" localSheetId="0">#REF!</definedName>
    <definedName name="Acero60">#REF!</definedName>
    <definedName name="acerog40">[17]MATERIALES!$G$7</definedName>
    <definedName name="aceroi">#REF!</definedName>
    <definedName name="aceroii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UM" localSheetId="0">[13]A!#REF!</definedName>
    <definedName name="ACUM">[13]A!#REF!</definedName>
    <definedName name="ADAMIOSIN" localSheetId="0">[8]Mezcla!#REF!</definedName>
    <definedName name="ADAMIOSIN">[8]Mezcla!#REF!</definedName>
    <definedName name="ADICIONAL">#N/A</definedName>
    <definedName name="adm">'[18]Resumen Precio Equipos'!$C$28</definedName>
    <definedName name="ADMINISTRATIVOS">#REF!</definedName>
    <definedName name="Adoquín_Mediterráneo_Gris">[16]Insumos!$B$156:$D$156</definedName>
    <definedName name="AG">[7]Precio!$F$21</definedName>
    <definedName name="Agregado_2">#N/A</definedName>
    <definedName name="Agregado_3">#N/A</definedName>
    <definedName name="Agregados">[19]Materiales!$B$4</definedName>
    <definedName name="Agregados_Hormigon">[20]Materiales!$B$5</definedName>
    <definedName name="agricola" localSheetId="0">'[15]Listado Equipos a utilizar'!#REF!</definedName>
    <definedName name="agricola">'[15]Listado Equipos a utilizar'!#REF!</definedName>
    <definedName name="Agua_1">#N/A</definedName>
    <definedName name="Agua_2">#N/A</definedName>
    <definedName name="Agua_3">#N/A</definedName>
    <definedName name="AGUAGL">'[21]MATERIALES LISTADO'!$D$8</definedName>
    <definedName name="aguarras">#REF!</definedName>
    <definedName name="ALAM16">[7]Precio!$F$16</definedName>
    <definedName name="ALAM18">[7]Precio!$F$15</definedName>
    <definedName name="alambi">#REF!</definedName>
    <definedName name="alambii">#REF!</definedName>
    <definedName name="alambiii">#REF!</definedName>
    <definedName name="alambiiii">#REF!</definedName>
    <definedName name="ALAMBRE" localSheetId="0">[8]insumo!#REF!</definedName>
    <definedName name="ALAMBRE">[8]insumo!#REF!</definedName>
    <definedName name="Alambre_2">#N/A</definedName>
    <definedName name="Alambre_3">#N/A</definedName>
    <definedName name="Alambre_No._18">[16]Insumos!$B$20:$D$20</definedName>
    <definedName name="Alambre_No.18_2">#N/A</definedName>
    <definedName name="Alambre_No.18_3">#N/A</definedName>
    <definedName name="alambre18">[17]MATERIALES!$G$10</definedName>
    <definedName name="ALAMBRED">[8]insumo!$D$5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lbañil_Dia">[19]MO!$C$14</definedName>
    <definedName name="Alq._Madera_Dintel____Incl._M_O">[16]Insumos!$B$122:$D$122</definedName>
    <definedName name="Alq._Madera_P_Losa_____Incl._M_O">[16]Insumos!$B$124:$D$124</definedName>
    <definedName name="Alq._Madera_P_Rampa_____Incl._M_O">[16]Insumos!$B$127:$D$127</definedName>
    <definedName name="Alq._Madera_P_Viga_____Incl._M_O">[16]Insumos!$B$128:$D$128</definedName>
    <definedName name="Alq._Madera_P_Vigas_y_Columnas_Amarre____Incl._M_O">[16]Insumos!$B$129:$D$129</definedName>
    <definedName name="altext3">[22]Volumenes!$S$2521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s">#REF!,#REF!,#REF!</definedName>
    <definedName name="analisis2">#REF!</definedName>
    <definedName name="analisisI">#REF!</definedName>
    <definedName name="Anclaje_de_Pilotes_2">#N/A</definedName>
    <definedName name="Anclaje_de_Pilotes_3">#N/A</definedName>
    <definedName name="Andamios____0.25_planchas_plywood___10_usos">[16]Insumos!$B$25:$D$25</definedName>
    <definedName name="andamiosin">[8]Mezcla!$F$158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_2">"$#REF!.$B$246"</definedName>
    <definedName name="ANGULAR_3">"$#REF!.$B$246"</definedName>
    <definedName name="ANTEPECHO">'[22]anal term'!$F$1819</definedName>
    <definedName name="_xlnm.Extract" localSheetId="0">#REF!</definedName>
    <definedName name="_xlnm.Extract">#REF!</definedName>
    <definedName name="_xlnm.Print_Area" localSheetId="0">'PRESUPUESTO '!$A$1:$F$289</definedName>
    <definedName name="_xlnm.Print_Area">#REF!</definedName>
    <definedName name="Arena" localSheetId="0">#REF!</definedName>
    <definedName name="Arena">#REF!</definedName>
    <definedName name="Arena_Fina">[16]Insumos!$B$17:$D$17</definedName>
    <definedName name="Arena_Gruesa_Lavada">[16]Insumos!$B$16:$D$16</definedName>
    <definedName name="ARENA_LAV_CLASIF">'[21]MATERIALES LISTADO'!$D$9</definedName>
    <definedName name="Arena_Triturada_y_Lavada___especial_para_hormigones">[16]Insumos!$B$14:$D$14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>[17]MATERIALES!$G$12</definedName>
    <definedName name="arenalavada">[17]MATERIALES!$G$13</definedName>
    <definedName name="Arenap" localSheetId="0">#REF!</definedName>
    <definedName name="Arenap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 localSheetId="0">'[15]Listado Equipos a utilizar'!#REF!</definedName>
    <definedName name="arranque">'[15]Listado Equipos a utilizar'!#REF!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umentoorden" localSheetId="0">#REF!</definedName>
    <definedName name="aumentoorden">#REF!</definedName>
    <definedName name="AY">[23]MOJornal!$D$10</definedName>
    <definedName name="AYCARP" localSheetId="0">[24]Ins!#REF!</definedName>
    <definedName name="AYCARP">[24]Ins!#REF!</definedName>
    <definedName name="ayoperador">#REF!</definedName>
    <definedName name="AYUDANTE" localSheetId="0">#REF!</definedName>
    <definedName name="AYUDANTE">#REF!</definedName>
    <definedName name="ayudcadenero">[17]OBRAMANO!$F$67</definedName>
    <definedName name="B" localSheetId="0">#REF!</definedName>
    <definedName name="B">#REF!</definedName>
    <definedName name="Baldosas_Granito_40x40____Linea_de_Lujo_Color">[16]Insumos!$B$26:$D$26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_2">#N/A</definedName>
    <definedName name="BARANDILLA_3">#N/A</definedName>
    <definedName name="barra12">[14]analisis!$G$2860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ENEFICIOS">#REF!</definedName>
    <definedName name="bloc6">'[22]anal term'!$G$251</definedName>
    <definedName name="block.8.bnp.20">'[25]Ana. blocks y termin.'!$D$6</definedName>
    <definedName name="BLOCK0.10M">[8]insumo!$D$8</definedName>
    <definedName name="BLOCK0.15M">[8]insumo!$D$9</definedName>
    <definedName name="BLOCK0.20M">[8]insumo!$D$10</definedName>
    <definedName name="BLOCK0.30M" localSheetId="0">#REF!</definedName>
    <definedName name="BLOCK0.30M">#REF!</definedName>
    <definedName name="block4" localSheetId="0">[8]insumo!#REF!</definedName>
    <definedName name="block4">[8]insumo!#REF!</definedName>
    <definedName name="BLOCK6" localSheetId="0">[8]insumo!#REF!</definedName>
    <definedName name="BLOCK6">[8]insumo!#REF!</definedName>
    <definedName name="block8" localSheetId="0">[8]insumo!#REF!</definedName>
    <definedName name="block8">[8]insumo!#REF!</definedName>
    <definedName name="BLOCKCA" localSheetId="0">[8]insumo!#REF!</definedName>
    <definedName name="BLOCKCA">[8]insumo!#REF!</definedName>
    <definedName name="Bloques_de_4">[16]Insumos!$B$21:$D$21</definedName>
    <definedName name="Bloques_de_6">[16]Insumos!$B$22:$D$22</definedName>
    <definedName name="Bloques_de_8">[16]Insumos!$B$23:$D$23</definedName>
    <definedName name="bloques4" localSheetId="0">[17]MATERIALES!#REF!</definedName>
    <definedName name="bloques4">[17]MATERIALES!#REF!</definedName>
    <definedName name="bloques6" localSheetId="0">[17]MATERIALES!#REF!</definedName>
    <definedName name="bloques6">[17]MATERIALES!#REF!</definedName>
    <definedName name="bloques8" localSheetId="0">[17]MATERIALES!#REF!</definedName>
    <definedName name="bloques8">[17]MATERIALES!#REF!</definedName>
    <definedName name="BOMBILLAS_1500W">[26]INSU!$B$42</definedName>
    <definedName name="Borrar_C.A1">'[27]Col.Amarre'!$J$9:$M$9,'[27]Col.Amarre'!$J$10:$R$10,'[27]Col.Amarre'!$AG$13:$AH$13,'[27]Col.Amarre'!$AJ$11:$AK$11,'[27]Col.Amarre'!$AP$13:$AQ$13,'[27]Col.Amarre'!$AR$11:$AS$11,'[27]Col.Amarre'!$D$16:$M$35,'[27]Col.Amarre'!$V$16:$AC$35</definedName>
    <definedName name="Borrar_Esc.">[27]Escalera!$J$9:$M$9,[27]Escalera!$J$10:$R$10,[27]Escalera!$AL$14:$AM$14,[27]Escalera!$AL$16:$AM$16,[27]Escalera!$I$16:$M$16,[27]Escalera!$B$19:$AE$32,[27]Escalera!$AN$19:$AQ$32</definedName>
    <definedName name="Borrar_Muros">[27]Muros!$W$15:$Z$15,[27]Muros!$AA$15:$AD$15,[27]Muros!$AF$13,[27]Muros!$K$20:$L$20,[27]Muros!$O$26:$P$26</definedName>
    <definedName name="Borrar_Precio">'[28]Cotz.'!$F$23:$F$800,'[28]Cotz.'!$K$280:$K$800</definedName>
    <definedName name="Borrar_V.C1">[29]qqVgas!$J$9:$M$9,[29]qqVgas!$J$10:$R$10,[29]qqVgas!$AJ$11:$AK$11,[29]qqVgas!$AR$11:$AS$11,[29]qqVgas!$AG$13:$AH$13,[29]qqVgas!$AP$13:$AQ$13,[29]qqVgas!$D$16:$AC$195</definedName>
    <definedName name="Bote_de_Material">[16]Insumos!$B$27:$D$27</definedName>
    <definedName name="botes" localSheetId="0">[30]GONZALO!#REF!</definedName>
    <definedName name="botes">[30]GONZALO!#REF!</definedName>
    <definedName name="BPLUV4SDR41CONTRA" localSheetId="0">#REF!</definedName>
    <definedName name="BPLUV4SDR41CONTRA">#REF!</definedName>
    <definedName name="Brigada_de_Topografía__incluyendo_equipos">[16]Insumos!$B$148:$D$148</definedName>
    <definedName name="BRIGADATOPOGRAFICA">[31]M.O.!$C$9</definedName>
    <definedName name="brochas">#REF!</definedName>
    <definedName name="C._ADICIONAL">#N/A</definedName>
    <definedName name="Cable_de_Postensado_2">#N/A</definedName>
    <definedName name="Cable_de_Postensado_3">#N/A</definedName>
    <definedName name="cablo2">[22]Volumenes!$I$2234</definedName>
    <definedName name="cadeneros" localSheetId="0">'[15]O.M. y Salarios'!#REF!</definedName>
    <definedName name="cadeneros">'[15]O.M. y Salarios'!#REF!</definedName>
    <definedName name="cal" localSheetId="0">[8]insumo!#REF!</definedName>
    <definedName name="cal">[8]insumo!#REF!</definedName>
    <definedName name="Cal_Pomier____50_Lbs.">[16]Insumos!$B$29:$D$29</definedName>
    <definedName name="CALICHE" localSheetId="0">[8]insumo!#REF!</definedName>
    <definedName name="CALICHE">[8]insumo!#REF!</definedName>
    <definedName name="CALICHEB">[8]insumo!$D$12</definedName>
    <definedName name="camioncama" localSheetId="0">'[15]Listado Equipos a utilizar'!#REF!</definedName>
    <definedName name="camioncama">'[15]Listado Equipos a utilizar'!#REF!</definedName>
    <definedName name="camioneta" localSheetId="0">'[15]Listado Equipos a utilizar'!#REF!</definedName>
    <definedName name="camioneta">'[15]Listado Equipos a utilizar'!#REF!</definedName>
    <definedName name="CAMIONVOLTEO">[17]EQUIPOS!$I$19</definedName>
    <definedName name="CAN" localSheetId="0">[3]A!#REF!</definedName>
    <definedName name="CAN">[3]A!#REF!</definedName>
    <definedName name="CANALETACONTRA" localSheetId="0">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t_2">"$#REF!.$D$1:$D$65534"</definedName>
    <definedName name="Cant_3">"$#REF!.$D$1:$D$65534"</definedName>
    <definedName name="CANT1_2">"$#REF!.$D$1:$D$65534"</definedName>
    <definedName name="CANT1_3">"$#REF!.$D$1:$D$65534"</definedName>
    <definedName name="cant4">[12]Sheet4!$C$1:$C$65536</definedName>
    <definedName name="cant5">[12]Sheet5!$C$1:$C$65536</definedName>
    <definedName name="CANT6_2">"$#REF!.$C$1:$C$65534"</definedName>
    <definedName name="CANT6_3">"$#REF!.$C$1:$C$65534"</definedName>
    <definedName name="canta_2">"$#REF!.$H$1:$H$65534"</definedName>
    <definedName name="canta_3">"$#REF!.$H$1:$H$65534"</definedName>
    <definedName name="CANTIDADPRESUPUESTO_2">"$#REF!.$C$1:$C$65534"</definedName>
    <definedName name="CANTIDADPRESUPUESTO_3">"$#REF!.$C$1:$C$65534"</definedName>
    <definedName name="cantp_2">"$#REF!.$J$1:$J$65534"</definedName>
    <definedName name="cantp_3">"$#REF!.$J$1:$J$65534"</definedName>
    <definedName name="cantpre_2">"$#REF!.$D$1:$D$65534"</definedName>
    <definedName name="cantpre_3">"$#REF!.$D$1:$D$65534"</definedName>
    <definedName name="cantt_2">"$#REF!.$L$1:$L$65534"</definedName>
    <definedName name="cantt_3">"$#REF!.$L$1:$L$65534"</definedName>
    <definedName name="Capatazequipo">[17]OBRAMANO!$F$81</definedName>
    <definedName name="CAR.SOC">'[32]Cargas Sociales'!$G$23</definedName>
    <definedName name="CARANTEPECHO" localSheetId="0">[24]M.O.!#REF!</definedName>
    <definedName name="CARANTEPECHO">[24]M.O.!#REF!</definedName>
    <definedName name="CARCOL30" localSheetId="0">[24]M.O.!#REF!</definedName>
    <definedName name="CARCOL30">[24]M.O.!#REF!</definedName>
    <definedName name="CARCOL50" localSheetId="0">[24]M.O.!#REF!</definedName>
    <definedName name="CARCOL50">[24]M.O.!#REF!</definedName>
    <definedName name="CARCOLAMARRE" localSheetId="0">[24]M.O.!#REF!</definedName>
    <definedName name="CARCOLAMARRE">[24]M.O.!#REF!</definedName>
    <definedName name="cargador" localSheetId="0">'[15]Listado Equipos a utilizar'!#REF!</definedName>
    <definedName name="cargador">'[15]Listado Equipos a utilizar'!#REF!</definedName>
    <definedName name="CARGADORB">[33]EQUIPOS!$D$13</definedName>
    <definedName name="CARLOSAPLA" localSheetId="0">[24]M.O.!#REF!</definedName>
    <definedName name="CARLOSAPLA">[24]M.O.!#REF!</definedName>
    <definedName name="CARLOSAVARIASAGUAS" localSheetId="0">[24]M.O.!#REF!</definedName>
    <definedName name="CARLOSAVARIASAGUAS">[24]M.O.!#REF!</definedName>
    <definedName name="CARMURO" localSheetId="0">[24]M.O.!#REF!</definedName>
    <definedName name="CARMURO">[24]M.O.!#REF!</definedName>
    <definedName name="CARP1" localSheetId="0">[24]Ins!#REF!</definedName>
    <definedName name="CARP1">[24]Ins!#REF!</definedName>
    <definedName name="CARP2" localSheetId="0">[24]Ins!#REF!</definedName>
    <definedName name="CARP2">[24]Ins!#REF!</definedName>
    <definedName name="CARPDINTEL" localSheetId="0">[24]M.O.!#REF!</definedName>
    <definedName name="CARPDINTEL">[24]M.O.!#REF!</definedName>
    <definedName name="Carpint.Columna.30.30">'[25]Costos Mano de Obra'!$O$71</definedName>
    <definedName name="Carpintero_1ra">[34]MO!$C$21</definedName>
    <definedName name="Carpintero_2da">[34]MO!$C$20</definedName>
    <definedName name="CARPVIGA2040" localSheetId="0">[24]M.O.!#REF!</definedName>
    <definedName name="CARPVIGA2040">[24]M.O.!#REF!</definedName>
    <definedName name="CARPVIGA3050" localSheetId="0">[24]M.O.!#REF!</definedName>
    <definedName name="CARPVIGA3050">[24]M.O.!#REF!</definedName>
    <definedName name="CARPVIGA3060" localSheetId="0">[24]M.O.!#REF!</definedName>
    <definedName name="CARPVIGA3060">[24]M.O.!#REF!</definedName>
    <definedName name="CARPVIGA4080" localSheetId="0">[24]M.O.!#REF!</definedName>
    <definedName name="CARPVIGA4080">[24]M.O.!#REF!</definedName>
    <definedName name="CARRAMPA" localSheetId="0">[24]M.O.!#REF!</definedName>
    <definedName name="CARRAMPA">[24]M.O.!#REF!</definedName>
    <definedName name="CASBESTO" localSheetId="0">[24]M.O.!#REF!</definedName>
    <definedName name="CASBESTO">[24]M.O.!#REF!</definedName>
    <definedName name="Cascajo_Limpio">[16]Insumos!$B$13:$D$13</definedName>
    <definedName name="Casting_Bed_2">#N/A</definedName>
    <definedName name="Casting_Bed_3">#N/A</definedName>
    <definedName name="CAT214BFT">[17]EQUIPOS!$I$15</definedName>
    <definedName name="Cat950B">[17]EQUIPOS!$I$14</definedName>
    <definedName name="CAVOSC" localSheetId="0">[8]insumo!#REF!</definedName>
    <definedName name="CAVOSC">[8]insumo!#REF!</definedName>
    <definedName name="CBLOCK10" localSheetId="0">[24]Ins!#REF!</definedName>
    <definedName name="CBLOCK10">[24]Ins!#REF!</definedName>
    <definedName name="cem">[7]Precio!$F$9</definedName>
    <definedName name="Cemento" localSheetId="0">#REF!</definedName>
    <definedName name="Cemento">#REF!</definedName>
    <definedName name="cemento.pañete">'[35]Insumos materiales'!$J$20</definedName>
    <definedName name="Cemento_1">#N/A</definedName>
    <definedName name="Cemento_2">#N/A</definedName>
    <definedName name="Cemento_3">#N/A</definedName>
    <definedName name="Cemento_Gris">[20]Materiales!$B$3</definedName>
    <definedName name="CEMENTO_GRIS_FDA">'[21]MATERIALES LISTADO'!$D$17</definedName>
    <definedName name="cementoblanco" localSheetId="0">[17]MATERIALES!#REF!</definedName>
    <definedName name="cementoblanco">[17]MATERIALES!#REF!</definedName>
    <definedName name="CEMENTOG" localSheetId="0">[8]insumo!#REF!</definedName>
    <definedName name="CEMENTOG">[8]insumo!#REF!</definedName>
    <definedName name="cementogris">[17]MATERIALES!$G$17</definedName>
    <definedName name="CEMENTOP">[8]insumo!$D$13</definedName>
    <definedName name="cer20x203">'[22]anal term'!$G$958</definedName>
    <definedName name="cerab" localSheetId="0">#REF!</definedName>
    <definedName name="cerab">#REF!</definedName>
    <definedName name="Cerac" localSheetId="0">#REF!</definedName>
    <definedName name="Cerac">#REF!</definedName>
    <definedName name="ceramcr33" localSheetId="0">[17]MATERIALES!#REF!</definedName>
    <definedName name="ceramcr33">[17]MATERIALES!#REF!</definedName>
    <definedName name="ceramcriolla" localSheetId="0">[17]MATERIALES!#REF!</definedName>
    <definedName name="ceramcriolla">[17]MATERIALES!#REF!</definedName>
    <definedName name="Ceramica.Criolla.40.40">'[25]Insumos materiales'!$J$48</definedName>
    <definedName name="Cerámica_30x30_Pared">[16]Insumos!$B$35:$D$35</definedName>
    <definedName name="Cerámica_Italiana_Pared">[16]Insumos!$B$34:$D$34</definedName>
    <definedName name="ceramicaitalia" localSheetId="0">[17]MATERIALES!#REF!</definedName>
    <definedName name="ceramicaitalia">[17]MATERIALES!#REF!</definedName>
    <definedName name="ceramicaitaliapared" localSheetId="0">[17]MATERIALES!#REF!</definedName>
    <definedName name="ceramicaitaliapared">[17]MATERIALES!#REF!</definedName>
    <definedName name="ceramicaitalipared" localSheetId="0">[17]MATERIALES!#REF!</definedName>
    <definedName name="ceramicaitalipared">[17]MATERIALES!#REF!</definedName>
    <definedName name="CERAMICAPAREDP">[8]insumo!$D$16</definedName>
    <definedName name="CERAMICAPAREDS">[8]insumo!$D$17</definedName>
    <definedName name="CERAMICAPISOP">[8]insumo!$D$14</definedName>
    <definedName name="CERAMICAPISOS">[8]insumo!$D$15</definedName>
    <definedName name="ceramicapp" localSheetId="0">[8]insumo!#REF!</definedName>
    <definedName name="ceramicapp">[8]insumo!#REF!</definedName>
    <definedName name="Cerapisos" localSheetId="0">#REF!</definedName>
    <definedName name="Cerapisos">#REF!</definedName>
    <definedName name="cfrontal">'[18]Resumen Precio Equipos'!$I$16</definedName>
    <definedName name="CHAZO">[26]INSU!$B$104</definedName>
    <definedName name="Chazos____Corte">[16]Insumos!$B$46:$D$46</definedName>
    <definedName name="chilena">#REF!</definedName>
    <definedName name="Chofercisterna">[17]OBRAMANO!$F$79</definedName>
    <definedName name="cisterna">'[15]Listado Equipos a utilizar'!$I$11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[16]Insumos!$B$47:$D$47</definedName>
    <definedName name="Clavosa" localSheetId="0">#REF!</definedName>
    <definedName name="Clavosa">#REF!</definedName>
    <definedName name="CLAVOSAC" localSheetId="0">[8]insumo!#REF!</definedName>
    <definedName name="CLAVOSAC">[8]insumo!#REF!</definedName>
    <definedName name="CLAVOSACERO">[8]insumo!$D$18</definedName>
    <definedName name="CLAVOSCORRIENTES">[8]insumo!$D$19</definedName>
    <definedName name="CLAVOZINC">[36]INS!$D$767</definedName>
    <definedName name="CO" localSheetId="0">#REF!</definedName>
    <definedName name="CO">#REF!</definedName>
    <definedName name="CODIGO">#N/A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Block.4">'[35]Costos Mano de Obra'!$O$38</definedName>
    <definedName name="Coloc.Block.6">'[25]Costos Mano de Obra'!$O$37</definedName>
    <definedName name="Coloc.Ceramica.Pisos">'[25]Costos Mano de Obra'!$O$46</definedName>
    <definedName name="colorante">#REF!</definedName>
    <definedName name="COMPENS" localSheetId="0">#REF!</definedName>
    <definedName name="COMPENS">#REF!</definedName>
    <definedName name="Compresores">[17]EQUIPOS!$I$28</definedName>
    <definedName name="concreto_2">#N/A</definedName>
    <definedName name="CONEXBAJ4SDR41A6CONTRA" localSheetId="0">#REF!</definedName>
    <definedName name="CONEXBAJ4SDR41A6CONTRA">#REF!</definedName>
    <definedName name="control_2">"$#REF!.$#REF!$#REF!:#REF!#REF!"</definedName>
    <definedName name="control_3">"$#REF!.$#REF!$#REF!:#REF!#REF!"</definedName>
    <definedName name="correa8">[14]analisis!$G$773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prestamo">[33]EQUIPOS!$D$27</definedName>
    <definedName name="Cuadro_Resumen">#REF!</definedName>
    <definedName name="CUB" localSheetId="0">[1]Presup.!#REF!</definedName>
    <definedName name="CUB">[1]Presup.!#REF!</definedName>
    <definedName name="CUBIC._ANTERIOR">#N/A</definedName>
    <definedName name="CUBICACION">#N/A</definedName>
    <definedName name="CUBICADO">#N/A</definedName>
    <definedName name="Cubo_para_vaciado_de_Hormigón_2">#N/A</definedName>
    <definedName name="Cubo_para_vaciado_de_Hormigón_3">#N/A</definedName>
    <definedName name="cunetasi">#REF!</definedName>
    <definedName name="cunetasii">#REF!</definedName>
    <definedName name="cunetasiii">#REF!</definedName>
    <definedName name="cunetasiiii">#REF!</definedName>
    <definedName name="Curado_y_Aditivo_2">#N/A</definedName>
    <definedName name="Curado_y_Aditivo_3">#N/A</definedName>
    <definedName name="cvi">#REF!</definedName>
    <definedName name="cvii">#REF!</definedName>
    <definedName name="cviii">#REF!</definedName>
    <definedName name="cviiii">#REF!</definedName>
    <definedName name="CZINC" localSheetId="0">[24]M.O.!#REF!</definedName>
    <definedName name="CZINC">[24]M.O.!#REF!</definedName>
    <definedName name="D">'[37]Estructura Metalica'!$K$5</definedName>
    <definedName name="D_2">#N/A</definedName>
    <definedName name="D_3">#N/A</definedName>
    <definedName name="D7H">[17]EQUIPOS!$I$9</definedName>
    <definedName name="D8K">[17]EQUIPOS!$I$8</definedName>
    <definedName name="d8r" localSheetId="0">'[15]Listado Equipos a utilizar'!#REF!</definedName>
    <definedName name="d8r">'[15]Listado Equipos a utilizar'!#REF!</definedName>
    <definedName name="D8T">'[18]Resumen Precio Equipos'!$I$13</definedName>
    <definedName name="DD">#REF!</definedName>
    <definedName name="dddd" localSheetId="0">'[38]Villa Hermosa'!#REF!</definedName>
    <definedName name="dddd">'[38]Villa Hermosa'!#REF!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2">"$#REF!.$M$62"</definedName>
    <definedName name="deducciones_3">"$#REF!.$M$62"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lanco">[16]Insumos!$B$50:$D$50</definedName>
    <definedName name="DERRETIDOBLANCO">[8]insumo!$D$20</definedName>
    <definedName name="derretidocrema" localSheetId="0">[8]insumo!#REF!</definedName>
    <definedName name="derretidocrema">[8]insumo!#REF!</definedName>
    <definedName name="DESCRIPCION">#N/A</definedName>
    <definedName name="descripciont">[39]Listas!$F$4:$F$25</definedName>
    <definedName name="desglose" localSheetId="0">'[38]Villa Hermosa'!#REF!</definedName>
    <definedName name="desglose">'[38]Villa Hermosa'!#REF!</definedName>
    <definedName name="desi">#REF!</definedName>
    <definedName name="desii">#REF!</definedName>
    <definedName name="desiii">#REF!</definedName>
    <definedName name="desiiii">#REF!</definedName>
    <definedName name="DESMANTSE500CONTRA" localSheetId="0">#REF!</definedName>
    <definedName name="DESMANTSE500CONTRA">#REF!</definedName>
    <definedName name="DESPISO2CONTRA" localSheetId="0">#REF!</definedName>
    <definedName name="DESPISO2CONTRA">#REF!</definedName>
    <definedName name="desvi">#REF!</definedName>
    <definedName name="desvii">#REF!</definedName>
    <definedName name="desviii">#REF!</definedName>
    <definedName name="desviiii">#REF!</definedName>
    <definedName name="detech3">'[22]Ana-Sanit.'!$F$552</definedName>
    <definedName name="DINTEL">'[22]Anal. horm.'!$F$1139</definedName>
    <definedName name="DISTAGUAYMOCONTRA" localSheetId="0">#REF!</definedName>
    <definedName name="DISTAGUAYMOCONTRA">#REF!</definedName>
    <definedName name="distribuidor">'[15]Listado Equipos a utilizar'!$I$12</definedName>
    <definedName name="DOLAR" localSheetId="0">#REF!</definedName>
    <definedName name="DOLAR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'[18]Resumen Precio Equipos'!$C$27</definedName>
    <definedName name="dulce" localSheetId="0">#REF!</definedName>
    <definedName name="dulce">#REF!</definedName>
    <definedName name="DYNACA25">[17]EQUIPOS!$I$13</definedName>
    <definedName name="E" localSheetId="0">#REF!</definedName>
    <definedName name="E">#REF!</definedName>
    <definedName name="e214bft" localSheetId="0">'[15]Listado Equipos a utilizar'!#REF!</definedName>
    <definedName name="e214bft">'[15]Listado Equipos a utilizar'!#REF!</definedName>
    <definedName name="e320b" localSheetId="0">'[15]Listado Equipos a utilizar'!#REF!</definedName>
    <definedName name="e320b">'[15]Listado Equipos a utilizar'!#REF!</definedName>
    <definedName name="el_mano_obra">'[40]Los Ángeles (Fase II)'!$A$749:$F$802</definedName>
    <definedName name="el_no_al_printer">'[40]Los Ángeles (Fase II)'!$A$2171</definedName>
    <definedName name="Empalme_de_Pilotes_2">#N/A</definedName>
    <definedName name="Empalme_de_Pilotes_3">#N/A</definedName>
    <definedName name="EMPINTCONACEROYMALLACONTRA" localSheetId="0">#REF!</definedName>
    <definedName name="EMPINTCONACEROYMALLACONTRA">#REF!</definedName>
    <definedName name="Encache">[17]OBRAMANO!$F$43</definedName>
    <definedName name="encai">#REF!</definedName>
    <definedName name="encaii">#REF!</definedName>
    <definedName name="encaiii">#REF!</definedName>
    <definedName name="encaiiii">#REF!</definedName>
    <definedName name="eqacero" localSheetId="0">'[15]Listado Equipos a utilizar'!#REF!</definedName>
    <definedName name="eqacero">'[15]Listado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ri">#REF!</definedName>
    <definedName name="escarificacion" localSheetId="0">[41]GONZALO!#REF!</definedName>
    <definedName name="escarificacion">[41]GONZALO!#REF!</definedName>
    <definedName name="escarii">#REF!</definedName>
    <definedName name="escariii">#REF!</definedName>
    <definedName name="escariiii">#REF!</definedName>
    <definedName name="ESCGRAFB">[22]UASD!$F$3512</definedName>
    <definedName name="escobillones" localSheetId="0">'[15]Listado Equipos a utilizar'!#REF!</definedName>
    <definedName name="escobillones">'[15]Listado Equipos a utilizar'!#REF!</definedName>
    <definedName name="Eslingas_2">#N/A</definedName>
    <definedName name="Eslingas_3">#N/A</definedName>
    <definedName name="ex320b" localSheetId="0">'[15]Listado Equipos a utilizar'!#REF!</definedName>
    <definedName name="ex320b">'[15]Listado Equipos a utilizar'!#REF!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85" localSheetId="0">#REF!</definedName>
    <definedName name="EXC_85">#REF!</definedName>
    <definedName name="EXC_NO_CLASIF" localSheetId="0">#REF!</definedName>
    <definedName name="EXC_NO_CLASIF">#REF!</definedName>
    <definedName name="Excavación_Tierra___AM">[16]Insumos!$B$134:$D$134</definedName>
    <definedName name="excavadora" localSheetId="0">'[15]Listado Equipos a utilizar'!#REF!</definedName>
    <definedName name="excavadora">'[15]Listado Equipos a utilizar'!#REF!</definedName>
    <definedName name="excavadora235">[17]EQUIPOS!$I$16</definedName>
    <definedName name="exesi">#REF!</definedName>
    <definedName name="exesii">#REF!</definedName>
    <definedName name="exesiii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E">'[42]med.mov.de tierras2'!$D$12</definedName>
    <definedName name="FEa">'[43]V.Tierras A'!$D$16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INC">'[22]anal term'!$F$1794</definedName>
    <definedName name="FR" localSheetId="0">[3]A!#REF!</definedName>
    <definedName name="FR">[3]A!#REF!</definedName>
    <definedName name="frefg" localSheetId="0">[30]GONZALO!#REF!</definedName>
    <definedName name="frefg">[30]GONZALO!#REF!</definedName>
    <definedName name="Fregadero" localSheetId="0">#REF!</definedName>
    <definedName name="Fregadero">#REF!</definedName>
    <definedName name="FREGDOBLE" localSheetId="0">[8]insumo!#REF!</definedName>
    <definedName name="FREGDOBLE">[8]insumo!#REF!</definedName>
    <definedName name="FREGRADERODOBLE">[8]insumo!$D$21</definedName>
    <definedName name="FZ" localSheetId="0">#REF!</definedName>
    <definedName name="FZ">#REF!</definedName>
    <definedName name="gabinetesandiroba">[44]INSUMOS!$F$303</definedName>
    <definedName name="Gabipared" localSheetId="0">#REF!</definedName>
    <definedName name="Gabipared">#REF!</definedName>
    <definedName name="Gabipiso" localSheetId="0">#REF!</definedName>
    <definedName name="Gabipiso">#REF!</definedName>
    <definedName name="GAPACAPLY">[22]Mat!$D$99</definedName>
    <definedName name="GASOI" localSheetId="0">[8]insumo!#REF!</definedName>
    <definedName name="GASOI">[8]insumo!#REF!</definedName>
    <definedName name="GASOLINA">[45]INS!$D$561</definedName>
    <definedName name="GASTOSGENERALES_2">"$#REF!.$#REF!$#REF!"</definedName>
    <definedName name="GASTOSGENERALES_3">"$#REF!.$#REF!$#REF!"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[17]MATERIALES!$G$32</definedName>
    <definedName name="GFGFF" hidden="1">#REF!</definedName>
    <definedName name="GFSG" hidden="1">#REF!</definedName>
    <definedName name="GRAA_LAV_CLASIF">'[21]MATERIALES LISTADO'!$D$10</definedName>
    <definedName name="GRADER12G">[17]EQUIPOS!$I$11</definedName>
    <definedName name="graderm" localSheetId="0">'[15]Listado Equipos a utilizar'!#REF!</definedName>
    <definedName name="graderm">'[15]Listado Equipos a utilizar'!#REF!</definedName>
    <definedName name="GRava" localSheetId="0">#REF!</definedName>
    <definedName name="GRava">#REF!</definedName>
    <definedName name="GRAVAL">[8]insumo!$D$22</definedName>
    <definedName name="Grúa_Manitowoc_2900_2">#N/A</definedName>
    <definedName name="Grúa_Manitowoc_2900_3">#N/A</definedName>
    <definedName name="h">[46]Analisis!$J$2</definedName>
    <definedName name="H240KG">'[4]anal term'!$G$1520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40ENTRADAESTECONTRA" localSheetId="0">#REF!</definedName>
    <definedName name="HACOL3040ENTRADAESTECONTRA">#REF!</definedName>
    <definedName name="hai">#REF!</definedName>
    <definedName name="haii">#REF!</definedName>
    <definedName name="haiii">#REF!</definedName>
    <definedName name="haiiii">#REF!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PEDCONTRA" localSheetId="0">#REF!</definedName>
    <definedName name="HAPEDCONTRA">#REF!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LO10CONTRA" localSheetId="0">#REF!</definedName>
    <definedName name="HAVUELO10CONTRA">#REF!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GON100" localSheetId="0">[8]Mezcla!#REF!</definedName>
    <definedName name="HGON100">[8]Mezcla!#REF!</definedName>
    <definedName name="HGON140" localSheetId="0">[8]Mezcla!#REF!</definedName>
    <definedName name="HGON140">[8]Mezcla!#REF!</definedName>
    <definedName name="HGON180" localSheetId="0">[8]Mezcla!#REF!</definedName>
    <definedName name="HGON180">[8]Mezcla!#REF!</definedName>
    <definedName name="HGON210" localSheetId="0">[8]Mezcla!#REF!</definedName>
    <definedName name="HGON210">[8]Mezcla!#REF!</definedName>
    <definedName name="hilo">#REF!</definedName>
    <definedName name="Hilo_de_Nylon">[16]Insumos!$B$69:$D$69</definedName>
    <definedName name="HINCA_2">"$#REF!.$#REF!$#REF!"</definedName>
    <definedName name="HINCA_3">"$#REF!.$#REF!$#REF!"</definedName>
    <definedName name="Hinca_de_Pilotes_2">#N/A</definedName>
    <definedName name="Hinca_de_Pilotes_3">#N/A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>[8]insumo!$D$35</definedName>
    <definedName name="HINDUSTRIAL210">[8]insumo!$D$36</definedName>
    <definedName name="HORACIO_2">"$#REF!.$L$66:$W$66"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2">'[25]Ana. Horm mexc mort'!$D$70</definedName>
    <definedName name="horm.1.3">'[35]Ana. Horm mexc mort'!$D$53</definedName>
    <definedName name="horm.1.3.5">'[35]Ana. Horm mexc mort'!$D$61</definedName>
    <definedName name="HORM135_MANUAL">'[36]HORM. Y MORTEROS.'!$H$212</definedName>
    <definedName name="Hormigón_Industrial_180_Kg_cm2">[16]Insumos!$B$70:$D$70</definedName>
    <definedName name="Hormigón_Industrial_210_Kg_cm2">[16]Insumos!$B$71:$D$71</definedName>
    <definedName name="Hormigón_Industrial_210_Kg_cm2_1">[16]Insumos!$B$71:$D$71</definedName>
    <definedName name="Hormigón_Industrial_210_Kg_cm2_2">[16]Insumos!$B$71:$D$71</definedName>
    <definedName name="Hormigón_Industrial_210_Kg_cm2_3">[16]Insumos!$B$71:$D$71</definedName>
    <definedName name="HORMIGON100" localSheetId="0">#REF!</definedName>
    <definedName name="HORMIGON100">#REF!</definedName>
    <definedName name="hormigon140">[8]Mezcla!$F$100</definedName>
    <definedName name="hormigon180">[8]Mezcla!$F$125</definedName>
    <definedName name="hormigon210" localSheetId="0">#REF!</definedName>
    <definedName name="hormigon210">#REF!</definedName>
    <definedName name="Hormigon240i" localSheetId="0">[17]MATERIALES!#REF!</definedName>
    <definedName name="Hormigon240i">[17]MATERIALES!#REF!</definedName>
    <definedName name="HORMIGONARMADOGUARDARRUEDASYDEFENSASLATERALES_2">#N/A</definedName>
    <definedName name="HORMIGONARMADOGUARDARRUEDASYDEFENSASLATERALES_3">#N/A</definedName>
    <definedName name="HORMIGONARMADOLOSADEAPROCHE_2">#N/A</definedName>
    <definedName name="HORMIGONARMADOLOSADEAPROCHE_3">#N/A</definedName>
    <definedName name="HORMIGONARMADOLOSADETABLERO_2">#N/A</definedName>
    <definedName name="HORMIGONARMADOLOSADETABLERO_3">#N/A</definedName>
    <definedName name="HORMIGONARMADOVIGUETAS_2">#N/A</definedName>
    <definedName name="HORMIGONARMADOVIGUETAS_3">#N/A</definedName>
    <definedName name="imocolocjuntas">[44]INSUMOS!$F$261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TEPLA">'[22]anal term'!$G$1279</definedName>
    <definedName name="INCREM" localSheetId="0">#REF!</definedName>
    <definedName name="INCREM">#REF!</definedName>
    <definedName name="ingeniera">#N/A</definedName>
    <definedName name="ingi">#REF!</definedName>
    <definedName name="ingii">#REF!</definedName>
    <definedName name="ingiii">#REF!</definedName>
    <definedName name="ingiiii">#REF!</definedName>
    <definedName name="Inoblanco" localSheetId="0">#REF!</definedName>
    <definedName name="Inoblanco">#REF!</definedName>
    <definedName name="Inodoroe" localSheetId="0">#REF!</definedName>
    <definedName name="Inodoroe">#REF!</definedName>
    <definedName name="Inodorom" localSheetId="0">#REF!</definedName>
    <definedName name="Inodorom">#REF!</definedName>
    <definedName name="inodorosimplex" localSheetId="0">[8]insumo!#REF!</definedName>
    <definedName name="inodorosimplex">[8]insumo!#REF!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tabo">#REF!</definedName>
    <definedName name="ITBIS" localSheetId="0">#REF!</definedName>
    <definedName name="ITBIS">#REF!</definedName>
    <definedName name="ITBS" localSheetId="0">#REF!</definedName>
    <definedName name="ITBS">#REF!</definedName>
    <definedName name="itebis" localSheetId="0">#REF!</definedName>
    <definedName name="itebis">#REF!</definedName>
    <definedName name="Item2">#N/A</definedName>
    <definedName name="Izado_de_Tabletas_2">#N/A</definedName>
    <definedName name="Izado_de_Tabletas_3">#N/A</definedName>
    <definedName name="IZAJE_2">"$#REF!.$#REF!$#REF!"</definedName>
    <definedName name="IZAJE_3">"$#REF!.$#REF!$#REF!"</definedName>
    <definedName name="Izaje_de_Vigas_Postensadas_2">#N/A</definedName>
    <definedName name="Izaje_de_Vigas_Postensadas_3">#N/A</definedName>
    <definedName name="jminimo">#REF!</definedName>
    <definedName name="kerosene">#REF!</definedName>
    <definedName name="Kilometro">[17]EQUIPOS!$I$25</definedName>
    <definedName name="komatsu" localSheetId="0">'[15]Listado Equipos a utilizar'!#REF!</definedName>
    <definedName name="komatsu">'[15]Listado Equipos a utilizar'!#REF!</definedName>
    <definedName name="LAMPARAS_DE_1500W_220V">[26]INSU!$B$41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vac" localSheetId="0">#REF!</definedName>
    <definedName name="Lavac">#REF!</definedName>
    <definedName name="LAVADEROSENCILLO" localSheetId="0">[8]insumo!#REF!</definedName>
    <definedName name="LAVADEROSENCILLO">[8]insumo!#REF!</definedName>
    <definedName name="Lavame" localSheetId="0">#REF!</definedName>
    <definedName name="Lavame">#REF!</definedName>
    <definedName name="Lavape" localSheetId="0">#REF!</definedName>
    <definedName name="Lavape">#REF!</definedName>
    <definedName name="LAVOVAEMPBCOCONTRA" localSheetId="0">#REF!</definedName>
    <definedName name="LAVOVAEMPBCOCONTRA">#REF!</definedName>
    <definedName name="Ligado_y_vaciado_2">#N/A</definedName>
    <definedName name="Ligado_y_vaciado_3">#N/A</definedName>
    <definedName name="Ligado_y_Vaciado_a_Mano">[16]Insumos!$B$136:$D$136</definedName>
    <definedName name="ligadohormigon" localSheetId="0">[17]OBRAMANO!#REF!</definedName>
    <definedName name="ligadohormigon">[17]OBRAMANO!#REF!</definedName>
    <definedName name="ligadora" localSheetId="0">'[15]Listado Equipos a utilizar'!#REF!</definedName>
    <definedName name="ligadora">'[15]Listado Equipos a utilizar'!#REF!</definedName>
    <definedName name="Ligadora_de_1_funda_2">#N/A</definedName>
    <definedName name="Ligadora_de_1_funda_3">#N/A</definedName>
    <definedName name="Ligadora_de_2_funda_2">#N/A</definedName>
    <definedName name="Ligadora_de_2_funda_3">#N/A</definedName>
    <definedName name="limpi">#REF!</definedName>
    <definedName name="limpii">#REF!</definedName>
    <definedName name="limpiii">#REF!</definedName>
    <definedName name="limpiiii">#REF!</definedName>
    <definedName name="LINEA_DE_CONDUC">#N/A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[16]Insumos!$B$44:$D$44</definedName>
    <definedName name="llaveacondicionamientohinca_2">#N/A</definedName>
    <definedName name="llaveacondicionamientohinca_3">#N/A</definedName>
    <definedName name="llaveizajevigaspostensadas_2">#N/A</definedName>
    <definedName name="llaveizajevigaspostensadas_3">#N/A</definedName>
    <definedName name="llaveligadoyvaciado_2">#N/A</definedName>
    <definedName name="llaveligadoyvaciado_3">#N/A</definedName>
    <definedName name="llavemadera_2">#N/A</definedName>
    <definedName name="llavemadera_3">#N/A</definedName>
    <definedName name="llavemanejocemento_2">#N/A</definedName>
    <definedName name="llavemanejocemento_3">#N/A</definedName>
    <definedName name="llavemanejopilotes_2">#N/A</definedName>
    <definedName name="llavemanejopilotes_3">#N/A</definedName>
    <definedName name="llavemoacero_2">#N/A</definedName>
    <definedName name="llavemoacero_3">#N/A</definedName>
    <definedName name="llavemomadera_2">#N/A</definedName>
    <definedName name="llavemomadera_3">#N/A</definedName>
    <definedName name="llavetratamientomoldes_2">#N/A</definedName>
    <definedName name="llavetratamientomoldes_3">#N/A</definedName>
    <definedName name="LMEMBAJADOR" localSheetId="0">[8]insumo!#REF!</definedName>
    <definedName name="LMEMBAJADOR">[8]insumo!#REF!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ubricantes">[47]Materiales!$K$15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_2">#N/A</definedName>
    <definedName name="M.O._Colocación_Cables_Postensados_3">#N/A</definedName>
    <definedName name="M.O._Colocación_Tabletas_Prefabricados_2">#N/A</definedName>
    <definedName name="M.O._Colocación_Tabletas_Prefabricados_3">#N/A</definedName>
    <definedName name="M.O._Confección_Moldes_2">#N/A</definedName>
    <definedName name="M.O._Confección_Moldes_3">#N/A</definedName>
    <definedName name="M.O._Vigas_Postensadas__Incl._Cast._2">#N/A</definedName>
    <definedName name="M.O._Vigas_Postensadas__Incl._Cast._3">#N/A</definedName>
    <definedName name="M.O.Pintura.Int.">'[25]Costos Mano de Obra'!$O$52</definedName>
    <definedName name="M_O_Armadura_Columna">[16]Insumos!$B$78:$D$78</definedName>
    <definedName name="M_O_Armadura_Dintel_y_Viga">[16]Insumos!$B$79:$D$79</definedName>
    <definedName name="M_O_Cantos">[16]Insumos!$B$99:$D$99</definedName>
    <definedName name="M_O_Carpintero_2da._Categoría">[16]Insumos!$B$96:$D$96</definedName>
    <definedName name="M_O_Cerámica_Italiana_en_Pared">[16]Insumos!$B$102:$D$102</definedName>
    <definedName name="M_O_Colocación_Adoquines">[16]Insumos!$B$104:$D$104</definedName>
    <definedName name="M_O_Colocación_de_Bloques_de_4">[16]Insumos!$B$105:$D$105</definedName>
    <definedName name="M_O_Colocación_de_Bloques_de_6">[16]Insumos!$B$106:$D$106</definedName>
    <definedName name="M_O_Colocación_de_Bloques_de_8">[16]Insumos!$B$107:$D$107</definedName>
    <definedName name="M_O_Colocación_Listelos">[16]Insumos!$B$114:$D$114</definedName>
    <definedName name="M_O_Colocación_Piso_Cerámica_Criolla">[16]Insumos!$B$108:$D$108</definedName>
    <definedName name="M_O_Colocación_Piso_de_Granito_40_X_40">[16]Insumos!$B$111:$D$111</definedName>
    <definedName name="M_O_Colocación_Zócalos_de_Cerámica">[16]Insumos!$B$113:$D$113</definedName>
    <definedName name="M_O_Confección_de_Andamios">[16]Insumos!$B$115:$D$115</definedName>
    <definedName name="M_O_Construcción_Acera_Frotada_y_Violinada">[16]Insumos!$B$116:$D$116</definedName>
    <definedName name="M_O_Corte_y_Amarre_de_Varilla">[16]Insumos!$B$119:$D$119</definedName>
    <definedName name="M_O_Elaboración_Cámara_Inspección">[16]Insumos!$B$120:$D$120</definedName>
    <definedName name="M_O_Elaboración_Trampa_de_Grasa">[16]Insumos!$B$121:$D$121</definedName>
    <definedName name="M_O_Envarillado_de_Escalera">[16]Insumos!$B$81:$D$81</definedName>
    <definedName name="M_O_Fino_de_Techo_Inclinado">[16]Insumos!$B$83:$D$83</definedName>
    <definedName name="M_O_Fino_de_Techo_Plano">[16]Insumos!$B$84:$D$84</definedName>
    <definedName name="M_O_Goteros_Colgantes">[16]Insumos!$B$85:$D$85</definedName>
    <definedName name="M_O_Llenado_de_huecos">[16]Insumos!$B$86:$D$86</definedName>
    <definedName name="M_O_Maestro">[16]Insumos!$B$87:$D$87</definedName>
    <definedName name="M_O_Obrero_Ligado">[16]Insumos!$B$88:$D$88</definedName>
    <definedName name="M_O_Pañete_Maestreado_Exterior">[16]Insumos!$B$91:$D$91</definedName>
    <definedName name="M_O_Pañete_Maestreado_Interior">[16]Insumos!$B$92:$D$92</definedName>
    <definedName name="M_O_Preparación_del_Terreno">[16]Insumos!$B$94:$D$94</definedName>
    <definedName name="M_O_Quintal_Trabajado">[16]Insumos!$B$77:$D$77</definedName>
    <definedName name="M_O_Regado__Compactación__Mojado__Trasl.Mat.__A_M">[16]Insumos!$B$132:$D$132</definedName>
    <definedName name="M_O_Subida_de_Acero_para_Losa">[16]Insumos!$B$82:$D$82</definedName>
    <definedName name="M_O_Subida_de_Materiales">[16]Insumos!$B$95:$D$95</definedName>
    <definedName name="M_O_Técnico_Calificado">[16]Insumos!$B$149:$D$149</definedName>
    <definedName name="M_O_Zabaletas">[16]Insumos!$B$98:$D$98</definedName>
    <definedName name="MA" localSheetId="0">#REF!</definedName>
    <definedName name="MA">#REF!</definedName>
    <definedName name="MACO">[17]EQUIPOS!$I$21</definedName>
    <definedName name="Madera" localSheetId="0">#REF!</definedName>
    <definedName name="Madera">#REF!</definedName>
    <definedName name="Madera_2">#N/A</definedName>
    <definedName name="Madera_3">#N/A</definedName>
    <definedName name="MADERAC">[8]insumo!$D$28</definedName>
    <definedName name="MADMU">[4]Jornal!$D$134</definedName>
    <definedName name="MAESTROCARP" localSheetId="0">[24]Ins!#REF!</definedName>
    <definedName name="MAESTROCARP">[24]Ins!#REF!</definedName>
    <definedName name="mami">#REF!</definedName>
    <definedName name="mamii">#REF!</definedName>
    <definedName name="mamiii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i">#REF!</definedName>
    <definedName name="mantii">#REF!</definedName>
    <definedName name="mantiii">#REF!</definedName>
    <definedName name="mantiiii">#REF!</definedName>
    <definedName name="MANTTRANSITO">[48]MANT.TRANSITO!$H$27</definedName>
    <definedName name="maquito" localSheetId="0">'[15]Listado Equipos a utilizar'!#REF!</definedName>
    <definedName name="maquito">'[15]Listado Equipos a utilizar'!#REF!</definedName>
    <definedName name="marmolpiso" localSheetId="0">[8]insumo!#REF!</definedName>
    <definedName name="marmolpiso">[8]insumo!#REF!</definedName>
    <definedName name="martillo">#REF!</definedName>
    <definedName name="MBR">#REF!</definedName>
    <definedName name="MEDESFB23">[22]Mat!$D$62</definedName>
    <definedName name="MEZCLA125">[8]Mezcla!$F$45</definedName>
    <definedName name="MEZCLA13">[8]Mezcla!$F$10</definedName>
    <definedName name="MEZCLA14">[8]Mezcla!$F$17</definedName>
    <definedName name="MEZCLANATILLA">[8]Mezcla!$F$29</definedName>
    <definedName name="MOA">[4]Jornal!$D$178</definedName>
    <definedName name="MOPISOCERAMICA" localSheetId="0">[24]Ins!#REF!</definedName>
    <definedName name="MOPISOCERAMICA">[24]Ins!#REF!</definedName>
    <definedName name="mortero.1.4.pañete">'[25]Ana. Horm mexc mort'!$D$85</definedName>
    <definedName name="mosbotichinorojo" localSheetId="0">[8]insumo!#REF!</definedName>
    <definedName name="mosbotichinorojo">[8]insumo!#REF!</definedName>
    <definedName name="MOV_7" localSheetId="0">#REF!</definedName>
    <definedName name="MOV_7">#REF!</definedName>
    <definedName name="mozaicoFG" localSheetId="0">[8]insumo!#REF!</definedName>
    <definedName name="mozaicoFG">[8]insumo!#REF!</definedName>
    <definedName name="MULTI" localSheetId="0">[3]A!#REF!</definedName>
    <definedName name="MULTI">[3]A!#REF!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ZNATILLA">[8]Mezcla!$F$50</definedName>
    <definedName name="NADA" localSheetId="0">#REF!</definedName>
    <definedName name="NADA">#REF!</definedName>
    <definedName name="NCLASI">#REF!</definedName>
    <definedName name="NCLASII">#REF!</definedName>
    <definedName name="NCLASIII">#REF!</definedName>
    <definedName name="NCLASIIII">#REF!</definedName>
    <definedName name="nissan" localSheetId="0">'[15]Listado Equipos a utilizar'!#REF!</definedName>
    <definedName name="nissan">'[15]Listado Equipos a utilizar'!#REF!</definedName>
    <definedName name="o0" localSheetId="0">#REF!</definedName>
    <definedName name="o0">#REF!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brero_Dia">[19]MO!$C$11</definedName>
    <definedName name="Obrero_Hr">[49]MO!$D$11</definedName>
    <definedName name="ofi">#REF!</definedName>
    <definedName name="ofii">#REF!</definedName>
    <definedName name="ofiii">#REF!</definedName>
    <definedName name="ofiiii">#REF!</definedName>
    <definedName name="omencofrado" localSheetId="0">'[15]O.M. y Salarios'!#REF!</definedName>
    <definedName name="omencofrado">'[15]O.M. y Salarios'!#REF!</definedName>
    <definedName name="opala">[47]Salarios!$D$16</definedName>
    <definedName name="Operadorgrader">[17]OBRAMANO!$F$74</definedName>
    <definedName name="operadorpala">[17]OBRAMANO!$F$72</definedName>
    <definedName name="operadorretro">[17]OBRAMANO!$F$77</definedName>
    <definedName name="operadorrodillo">[17]OBRAMANO!$F$75</definedName>
    <definedName name="operadortractor">[17]OBRAMANO!$F$76</definedName>
    <definedName name="OPERARIOPRIMERA">[36]SALARIOS!$C$10</definedName>
    <definedName name="orden" localSheetId="0">[8]insumo!#REF!</definedName>
    <definedName name="orden">[8]insumo!#REF!</definedName>
    <definedName name="ORI12FFLUXBCOCONTRA" localSheetId="0">#REF!</definedName>
    <definedName name="ORI12FFLUXBCOCONTRA">#REF!</definedName>
    <definedName name="ORINALSENCILLO" localSheetId="0">[8]insumo!#REF!</definedName>
    <definedName name="ORINALSENCILLO">[8]insumo!#REF!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[47]Salarios!$D$14</definedName>
    <definedName name="P" localSheetId="0">#REF!</definedName>
    <definedName name="P">#REF!</definedName>
    <definedName name="P.U.Amercoat_385ASA">[50]Insumos!$E$15</definedName>
    <definedName name="P.U.Amercoat_385ASA_2">#N/A</definedName>
    <definedName name="P.U.Amercoat_385ASA_3">#N/A</definedName>
    <definedName name="P.U.Dimecote9">[50]Insumos!$E$13</definedName>
    <definedName name="P.U.Dimecote9_2">#N/A</definedName>
    <definedName name="P.U.Dimecote9_3">#N/A</definedName>
    <definedName name="P.U.Thinner1000">[50]Insumos!$E$12</definedName>
    <definedName name="P.U.Thinner1000_2">#N/A</definedName>
    <definedName name="P.U.Thinner1000_3">#N/A</definedName>
    <definedName name="P.U.Urethane_Acrilico">[50]Insumos!$E$17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>#REF!</definedName>
    <definedName name="PAMAEXT">[22]UASD!$F$3329</definedName>
    <definedName name="PAMAINT">[22]UASD!$F$3320</definedName>
    <definedName name="PANEL612CONTRA" localSheetId="0">#REF!</definedName>
    <definedName name="PANEL612CONTRA">#REF!</definedName>
    <definedName name="PARAGOMASCONTRA" localSheetId="0">#REF!</definedName>
    <definedName name="PARAGOMASCONTRA">#REF!</definedName>
    <definedName name="pd" localSheetId="0">#REF!</definedName>
    <definedName name="pd">#REF!</definedName>
    <definedName name="PDa">'[43]V.Tierras A'!$D$14</definedName>
    <definedName name="PEON" localSheetId="0">#REF!</definedName>
    <definedName name="PEON">#REF!</definedName>
    <definedName name="Peon_Colchas">[26]MO!$B$11</definedName>
    <definedName name="PEONCARP" localSheetId="0">[24]Ins!#REF!</definedName>
    <definedName name="PEONCARP">[24]Ins!#REF!</definedName>
    <definedName name="Peones_2">#N/A</definedName>
    <definedName name="Peones_3">#N/A</definedName>
    <definedName name="PERFIL_CUADRADO_34">[26]INSU!$B$91</definedName>
    <definedName name="Pernos_2">"$#REF!.$B$68"</definedName>
    <definedName name="Pernos_3">"$#REF!.$B$68"</definedName>
    <definedName name="pesoportico_1">"$#REF!.$H$61"</definedName>
    <definedName name="PIACRINT">[22]UASD!$F$3554</definedName>
    <definedName name="PICER">[22]UASD!$F$3459</definedName>
    <definedName name="pico">#REF!</definedName>
    <definedName name="PIEDRA_GAVIONE_M3">'[21]MATERIALES LISTADO'!$D$12</definedName>
    <definedName name="pinacrext2">'[22]anal term'!$G$1219</definedName>
    <definedName name="PINO">[36]INS!$D$770</definedName>
    <definedName name="Pino_Bruto_Americano">[16]Insumos!$B$75:$D$75</definedName>
    <definedName name="PINOAME">[4]Mat!$D$46</definedName>
    <definedName name="pinobruto">[17]MATERIALES!$G$33</definedName>
    <definedName name="PINOBRUTO1x4x10" localSheetId="0">'[24]Ins 2'!#REF!</definedName>
    <definedName name="PINOBRUTO1x4x10">'[24]Ins 2'!#REF!</definedName>
    <definedName name="PINOBRUTO4x4x12" localSheetId="0">'[24]Ins 2'!#REF!</definedName>
    <definedName name="PINOBRUTO4x4x12">'[24]Ins 2'!#REF!</definedName>
    <definedName name="PINOBRUTOTRAT1x2x12" localSheetId="0">'[24]Ins 2'!#REF!</definedName>
    <definedName name="PINOBRUTOTRAT1x2x12">'[24]Ins 2'!#REF!</definedName>
    <definedName name="PINOBRUTOTRAT2x4x12" localSheetId="0">'[24]Ins 2'!#REF!</definedName>
    <definedName name="PINOBRUTOTRAT2x4x12">'[24]Ins 2'!#REF!</definedName>
    <definedName name="Pintura" localSheetId="0">#REF!</definedName>
    <definedName name="Pintura">#REF!</definedName>
    <definedName name="Pintura_Epóxica_Popular_2">#N/A</definedName>
    <definedName name="Pintura_Epóxica_Popular_3">#N/A</definedName>
    <definedName name="pinturas">#REF!</definedName>
    <definedName name="Pinturat" localSheetId="0">#REF!</definedName>
    <definedName name="Pinturat">#REF!</definedName>
    <definedName name="PISO_GRANITO_FONDO_BCO">[26]INSU!$B$103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_2">#N/A</definedName>
    <definedName name="Planta_Eléctrica_para_tesado_3">#N/A</definedName>
    <definedName name="PLASTICO">[26]INSU!$B$90</definedName>
    <definedName name="PLIGADORA2">[45]INS!$D$563</definedName>
    <definedName name="PLOMERO" localSheetId="0">[24]Ins!#REF!</definedName>
    <definedName name="PLOMERO">[24]Ins!#REF!</definedName>
    <definedName name="PLOMEROAYUDANTE" localSheetId="0">[24]Ins!#REF!</definedName>
    <definedName name="PLOMEROAYUDANTE">[24]Ins!#REF!</definedName>
    <definedName name="PLOMEROOFICIAL" localSheetId="0">[24]Ins!#REF!</definedName>
    <definedName name="PLOMEROOFICIAL">[24]Ins!#REF!</definedName>
    <definedName name="PLYW">[4]Mat!$D$49</definedName>
    <definedName name="Plywood" localSheetId="0">#REF!</definedName>
    <definedName name="Plywood">#REF!</definedName>
    <definedName name="porcela" localSheetId="0">[51]Materiales!#REF!</definedName>
    <definedName name="porcela">[51]Materiales!#REF!</definedName>
    <definedName name="porcentaje_2">"$#REF!.$J$12"</definedName>
    <definedName name="porcentaje_3">"$#REF!.$J$12"</definedName>
    <definedName name="PPD">'[52]med.mov.de tierras'!$D$6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._UNITARIO">#N/A</definedName>
    <definedName name="preci">#REF!</definedName>
    <definedName name="precii">#REF!</definedName>
    <definedName name="preciii">#REF!</definedName>
    <definedName name="preciiii">#REF!</definedName>
    <definedName name="precios">[53]Precios!$A$4:$F$1576</definedName>
    <definedName name="preli">#REF!</definedName>
    <definedName name="prelii">#REF!</definedName>
    <definedName name="preliii">#REF!</definedName>
    <definedName name="preliiii">#REF!</definedName>
    <definedName name="Presupuesto_Maternidad" localSheetId="0">#REF!</definedName>
    <definedName name="Presupuesto_Maternidad">#REF!</definedName>
    <definedName name="presupuestoc1">#REF!</definedName>
    <definedName name="presupuestoc2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2">#N/A</definedName>
    <definedName name="prticos_3">#N/A</definedName>
    <definedName name="pti">#REF!</definedName>
    <definedName name="ptii">#REF!</definedName>
    <definedName name="ptiii">#REF!</definedName>
    <definedName name="ptiiii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" localSheetId="0">#REF!</definedName>
    <definedName name="Pua">#REF!</definedName>
    <definedName name="PUABIHO">[22]Mat!$D$160</definedName>
    <definedName name="PUACERASHORMIGON_2">#N/A</definedName>
    <definedName name="PUACERO_1_2_GRADO40_2">#N/A</definedName>
    <definedName name="PUACERO_1_4_GRADO40_2">#N/A</definedName>
    <definedName name="PUACERO_1_GRADO40_2">#N/A</definedName>
    <definedName name="PUACERO_3_4_GRADO40_2">#N/A</definedName>
    <definedName name="PUACERO_3_8_GRADO40_2">#N/A</definedName>
    <definedName name="PUADOQUINCLASICOGRIS_10X20X20_2">#N/A</definedName>
    <definedName name="PUBAÑO">[22]Mat!$D$163</definedName>
    <definedName name="pubaranda_2">#N/A</definedName>
    <definedName name="pubaranda_3">#N/A</definedName>
    <definedName name="PUBLOQUES_4_ACERO_0.80_2">#N/A</definedName>
    <definedName name="PUBLOQUES_6_ACERO_0.80_2">#N/A</definedName>
    <definedName name="PUBLOQUES_8_ACERO_0.80_2">#N/A</definedName>
    <definedName name="PUBLOQUES_8_ACERO_0.80_HOYOSLLENOS_2">#N/A</definedName>
    <definedName name="PUBLOQUESDE_8_ACERO_A_0.40_HOYOSLLENOS_2">#N/A</definedName>
    <definedName name="PUCALICHE_2">#N/A</definedName>
    <definedName name="PUCAMARAINSPECCION_2">#N/A</definedName>
    <definedName name="PUCANTOS_2">#N/A</definedName>
    <definedName name="PUCARETEO_2">#N/A</definedName>
    <definedName name="PUCERAMICA30X30PARED_2">#N/A</definedName>
    <definedName name="PUCERAMICAITALIANAPARED_2">#N/A</definedName>
    <definedName name="PUCOLUMNAS_C1">'[16]Análisis de Precios'!$F$210</definedName>
    <definedName name="PUCOLUMNAS_C2_2">#N/A</definedName>
    <definedName name="PUCOLUMNAS_C3_2">#N/A</definedName>
    <definedName name="PUCOLUMNAS_C4_2">#N/A</definedName>
    <definedName name="PUCOLUMNAS_CC_2">#N/A</definedName>
    <definedName name="PUCOLUMNAS_CC1_2">#N/A</definedName>
    <definedName name="PUCOLUMNASASCENSOR_2">#N/A</definedName>
    <definedName name="PUDINTEL_10X20_2">#N/A</definedName>
    <definedName name="PUDINTEL_15X40_2">#N/A</definedName>
    <definedName name="PUDINTEL_20X40_2">#N/A</definedName>
    <definedName name="Puertap" localSheetId="0">#REF!</definedName>
    <definedName name="Puertap">#REF!</definedName>
    <definedName name="PUERTAPERF1X1YMALLA1CONTRA" localSheetId="0">#REF!</definedName>
    <definedName name="PUERTAPERF1X1YMALLA1CONTRA">#REF!</definedName>
    <definedName name="Puertasc" localSheetId="0">#REF!</definedName>
    <definedName name="Puertasc">#REF!</definedName>
    <definedName name="Puertasp" localSheetId="0">#REF!</definedName>
    <definedName name="Puertasp">#REF!</definedName>
    <definedName name="PUFINOTECHOINCLINADO_2">#N/A</definedName>
    <definedName name="PUFINOTECHOPLANO_2">#N/A</definedName>
    <definedName name="PUGOTEROSCOLGANTES_2">#N/A</definedName>
    <definedName name="PUHORMIGON_1_2_4_2">#N/A</definedName>
    <definedName name="PUHORMIGON1_3_5_2">#N/A</definedName>
    <definedName name="PUHORMIGONCICLOPEO_2">#N/A</definedName>
    <definedName name="PUHORMIGONSIMPLE210_2">#N/A</definedName>
    <definedName name="Pulido_y_Brillado____De_Luxe">[16]Insumos!$B$241:$D$241</definedName>
    <definedName name="PULISTELOS1_2BAÑOS_2">#N/A</definedName>
    <definedName name="PULISTELOSBAÑOS_2">#N/A</definedName>
    <definedName name="PULOSA_2">#N/A</definedName>
    <definedName name="PUMEZCLACALARENAPISOS_2">#N/A</definedName>
    <definedName name="PUMORTERO1_10COLOCARPISOS_2">#N/A</definedName>
    <definedName name="PUMORTERO1_2_2">#N/A</definedName>
    <definedName name="PUMORTERO1_3_2">#N/A</definedName>
    <definedName name="PUMORTERO1_4PARAPAÑETE_2">#N/A</definedName>
    <definedName name="PUMORTERO1_5DE1_3_2">#N/A</definedName>
    <definedName name="PUMURO_M1_2">#N/A</definedName>
    <definedName name="PUMURO_M2_2">#N/A</definedName>
    <definedName name="PUPAÑETEMAESTREADOEXTERIOR_2">#N/A</definedName>
    <definedName name="PUPAÑETEMAESTREADOINTERIOR_2">#N/A</definedName>
    <definedName name="PUPAÑETEPULIDO_2">#N/A</definedName>
    <definedName name="PUPISOCERAMICA_33X33_2">#N/A</definedName>
    <definedName name="PUPISOGRANITO_40X40_2">#N/A</definedName>
    <definedName name="PURAMPAESCALERA_2">#N/A</definedName>
    <definedName name="PUREPLANTEO_2">#N/A</definedName>
    <definedName name="PUTRAMPADEGRASA_2">#N/A</definedName>
    <definedName name="PUZABALETAPISO_2">#N/A</definedName>
    <definedName name="PUZABALETAS_2">#N/A</definedName>
    <definedName name="PUZAPATACOLUMNAS_C1_2">#N/A</definedName>
    <definedName name="PUZAPATACOLUMNAS_C2_2">#N/A</definedName>
    <definedName name="PUZAPATACOLUMNAS_C3_2">#N/A</definedName>
    <definedName name="PUZAPATACOLUMNAS_C4_2">#N/A</definedName>
    <definedName name="PUZAPATACOLUMNAS_CC_2">#N/A</definedName>
    <definedName name="PUZAPATACOLUMNAS_CT_2">#N/A</definedName>
    <definedName name="PUZAPATAMURO4_2">#N/A</definedName>
    <definedName name="PUZAPATAMURO6_2">#N/A</definedName>
    <definedName name="PUZAPATAMURO8_2">#N/A</definedName>
    <definedName name="PUZAPATAMURORAMPA">'[16]Análisis de Precios'!$F$201</definedName>
    <definedName name="PUZOCALOCERAMICACRIOLLADE33_2">#N/A</definedName>
    <definedName name="PUZOCALOSGRANITO_7X40_2">#N/A</definedName>
    <definedName name="PWINCHE2000K">[45]INS!$D$568</definedName>
    <definedName name="PZ" localSheetId="0">#REF!</definedName>
    <definedName name="PZ">#REF!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'[15]Listado Equipos a utilizar'!#REF!</definedName>
    <definedName name="rastra">'[15]Listado Equipos a utilizar'!#REF!</definedName>
    <definedName name="rastrapuas" localSheetId="0">'[15]Listado Equipos a utilizar'!#REF!</definedName>
    <definedName name="rastrapuas">'[15]Listado Equipos a utilizar'!#REF!</definedName>
    <definedName name="RE" localSheetId="0">[13]A!#REF!</definedName>
    <definedName name="RE">[13]A!#REF!</definedName>
    <definedName name="reesti">#REF!</definedName>
    <definedName name="reestii">#REF!</definedName>
    <definedName name="reestiii">#REF!</definedName>
    <definedName name="reestiiii">#REF!</definedName>
    <definedName name="REFERENCIA">#N/A</definedName>
    <definedName name="reg.compac.rell">'[25]Costos Mano de Obra'!$O$13</definedName>
    <definedName name="regado.hormigon">'[25]Costos Mano de Obra'!$O$41</definedName>
    <definedName name="Regla_para_Pañete____Preparada">[16]Insumos!$B$76:$D$76</definedName>
    <definedName name="rei">#REF!</definedName>
    <definedName name="reii">#REF!</definedName>
    <definedName name="reiii">#REF!</definedName>
    <definedName name="reiiii">#REF!</definedName>
    <definedName name="Rell.caliche">'[25]Insumos materiales'!$J$32</definedName>
    <definedName name="RELLENOGRANZOTECONTRA" localSheetId="0">#REF!</definedName>
    <definedName name="RELLENOGRANZOTECONTRA">#REF!</definedName>
    <definedName name="REMREINSTTRANSFCONTRA" localSheetId="0">#REF!</definedName>
    <definedName name="REMREINSTTRANSFCONTRA">#REF!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ui">#REF!</definedName>
    <definedName name="retuii">#REF!</definedName>
    <definedName name="retuiii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CRI15A20">[22]UASD!$F$3537</definedName>
    <definedName name="rodillo" localSheetId="0">'[15]Listado Equipos a utilizar'!#REF!</definedName>
    <definedName name="rodillo">'[15]Listado Equipos a utilizar'!#REF!</definedName>
    <definedName name="rodneu" localSheetId="0">'[15]Listado Equipos a utilizar'!#REF!</definedName>
    <definedName name="rodneu">'[15]Listado Equipos a utilizar'!#REF!</definedName>
    <definedName name="roti">#REF!</definedName>
    <definedName name="rotii">#REF!</definedName>
    <definedName name="rotiii">#REF!</definedName>
    <definedName name="rotiiii">#REF!</definedName>
    <definedName name="rvesti">#REF!</definedName>
    <definedName name="rvestii">#REF!</definedName>
    <definedName name="rvestiii">#REF!</definedName>
    <definedName name="rvestiiii">#REF!</definedName>
    <definedName name="S" localSheetId="0">[3]A!#REF!</definedName>
    <definedName name="S">[3]A!#REF!</definedName>
    <definedName name="SALIDA">#N/A</definedName>
    <definedName name="SAlomonicas" localSheetId="0">#REF!</definedName>
    <definedName name="SAlomonicas">#REF!</definedName>
    <definedName name="SDFSDD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reno_Mes">[34]MO!$B$16</definedName>
    <definedName name="Servicio.Vaciado.con.bomba">'[25]Insumos materiales'!$J$45</definedName>
    <definedName name="solvente">#REF!</definedName>
    <definedName name="SSS" localSheetId="0">#REF!</definedName>
    <definedName name="SSS">#REF!</definedName>
    <definedName name="SUB_2">#N/A</definedName>
    <definedName name="SUB_3">#N/A</definedName>
    <definedName name="Subida.Mat.pintura">'[25]Costos Mano de Obra'!$O$55</definedName>
    <definedName name="Subida__Bajada_y_Transporte_Cemento_2">#N/A</definedName>
    <definedName name="Subida__Bajada_y_Transporte_Cemento_3">#N/A</definedName>
    <definedName name="subtotal_2">"$#REF!.$H$59"</definedName>
    <definedName name="subtotal_3">"$#REF!.$H$59"</definedName>
    <definedName name="SUBTOTAL1_2">"$#REF!.$H$52"</definedName>
    <definedName name="SUBTOTAL1_3">"$#REF!.$H$52"</definedName>
    <definedName name="SUBTOTALA_2">"$#REF!.$M$53"</definedName>
    <definedName name="SUBTOTALA_3">"$#REF!.$M$53"</definedName>
    <definedName name="SUBTOTALGASTOSGENERALES_2">"$#REF!.$H$67"</definedName>
    <definedName name="SUBTOTALGASTOSGENERALES_3">"$#REF!.$H$67"</definedName>
    <definedName name="SUBTOTALGASTOSGENERALES1_2">"$#REF!.$H$59"</definedName>
    <definedName name="SUBTOTALGASTOSGENERALES1_3">"$#REF!.$H$59"</definedName>
    <definedName name="SUBTOTALPRESU_2">"$#REF!.$F$52"</definedName>
    <definedName name="SUBTOTALPRESU_3">"$#REF!.$F$52"</definedName>
    <definedName name="SUELDO_2">"$#REF!.$#REF!$#REF!"</definedName>
    <definedName name="SUELDO_3">"$#REF!.$#REF!$#REF!"</definedName>
    <definedName name="SUMINISTROS">#REF!</definedName>
    <definedName name="TABIQUESBAÑOSM2CONTRA" localSheetId="0">#REF!</definedName>
    <definedName name="TABIQUESBAÑOSM2CONTRA">#REF!</definedName>
    <definedName name="TABLA" localSheetId="0">#REF!</definedName>
    <definedName name="TABLA">#REF!</definedName>
    <definedName name="TABLETAS_2">#N/A</definedName>
    <definedName name="TABLETAS_3">#N/A</definedName>
    <definedName name="TASA">[54]Insumos!$H$2</definedName>
    <definedName name="TC" localSheetId="0">#REF!</definedName>
    <definedName name="TC">#REF!</definedName>
    <definedName name="tetuii">#REF!</definedName>
    <definedName name="_xlnm.Print_Titles" localSheetId="0">'PRESUPUESTO '!$A:$F,'PRESUPUESTO '!$1:$10</definedName>
    <definedName name="_xlnm.Print_Titles">#REF!</definedName>
    <definedName name="tiza">#REF!</definedName>
    <definedName name="TO" localSheetId="0">[3]A!#REF!</definedName>
    <definedName name="TO">[3]A!#REF!</definedName>
    <definedName name="Tolas_2">"$#REF!.$B$13"</definedName>
    <definedName name="Tolas_3">"$#REF!.$B$13"</definedName>
    <definedName name="Tope" localSheetId="0">#REF!</definedName>
    <definedName name="Tope">#REF!</definedName>
    <definedName name="TOPOGRAFIA_2">#N/A</definedName>
    <definedName name="TOPOGRAFIA_3">#N/A</definedName>
    <definedName name="TORNILLOS_2">"$#REF!.$B$#REF!"</definedName>
    <definedName name="TORNILLOS_3">"$#REF!.$B$#REF!"</definedName>
    <definedName name="Tornillos_5_x3_8_2">#N/A</definedName>
    <definedName name="Tornillos_5_x3_8_3">#N/A</definedName>
    <definedName name="tosi">#REF!</definedName>
    <definedName name="tosii">#REF!</definedName>
    <definedName name="tosiii">#REF!</definedName>
    <definedName name="tosiiii">#REF!</definedName>
    <definedName name="totalgeneral_2">"$#REF!.$M$56"</definedName>
    <definedName name="totalgeneral_3">"$#REF!.$M$56"</definedName>
    <definedName name="TRACTORD">[33]EQUIPOS!$D$14</definedName>
    <definedName name="tractorm" localSheetId="0">'[15]Listado Equipos a utilizar'!#REF!</definedName>
    <definedName name="tractorm">'[15]Listado Equipos a utilizar'!#REF!</definedName>
    <definedName name="TRANSF750KVACONTRA" localSheetId="0">#REF!</definedName>
    <definedName name="TRANSF750KVACONTRA">#REF!</definedName>
    <definedName name="transpasf" localSheetId="0">'[15]Listado Equipos a utilizar'!#REF!</definedName>
    <definedName name="transpasf">'[15]Listado Equipos a utilizar'!#REF!</definedName>
    <definedName name="transporte">'[18]Resumen Precio Equipos'!$C$30</definedName>
    <definedName name="Tratamiento_Moldes_para_Barandilla_2">#N/A</definedName>
    <definedName name="Tratamiento_Moldes_para_Barandilla_3">#N/A</definedName>
    <definedName name="TRATARMADERA">#REF!</definedName>
    <definedName name="truct" localSheetId="0">[15]Materiales!#REF!</definedName>
    <definedName name="truct">[15]Materiales!#REF!</definedName>
    <definedName name="tub6x14">[14]analisis!$G$2304</definedName>
    <definedName name="tub8x12">[14]analisis!$G$2313</definedName>
    <definedName name="tub8x516">[14]analisis!$G$2322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221">'[22]Pu-Sanit.'!$C$183</definedName>
    <definedName name="TUBOFLUO4" localSheetId="0">'[24]Ins 2'!#REF!</definedName>
    <definedName name="TUBOFLUO4">'[24]Ins 2'!#REF!</definedName>
    <definedName name="tuboi">#REF!</definedName>
    <definedName name="tuboii">#REF!</definedName>
    <definedName name="tuboiii">#REF!</definedName>
    <definedName name="tuboiiii">#REF!</definedName>
    <definedName name="tubui">#REF!</definedName>
    <definedName name="tubuii">#REF!</definedName>
    <definedName name="tubuiii">#REF!</definedName>
    <definedName name="tubuiiii">#REF!</definedName>
    <definedName name="ud" localSheetId="0">[8]exteriores!#REF!</definedName>
    <definedName name="ud">[8]exteriores!#REF!</definedName>
    <definedName name="UND">#N/A</definedName>
    <definedName name="us">[55]Insumos!$H$3</definedName>
    <definedName name="uso.vibrador">'[25]Costos Mano de Obra'!$O$42</definedName>
    <definedName name="v" localSheetId="0">[42]analisis1!#REF!</definedName>
    <definedName name="v">[42]analisis1!#REF!</definedName>
    <definedName name="VACC">[7]Precio!$F$31</definedName>
    <definedName name="VACZ">[7]Precio!$F$30</definedName>
    <definedName name="valor2_1">#N/A</definedName>
    <definedName name="valor2_2">#N/A</definedName>
    <definedName name="valor2_3">#N/A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_2">"$#REF!.$K$1:$K$65534"</definedName>
    <definedName name="valorp_3">"$#REF!.$K$1:$K$65534"</definedName>
    <definedName name="VALORPRESUPUESTO_2">"$#REF!.$F$1:$F$65534"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abat">[22]Volumenes!$F$2358</definedName>
    <definedName name="veabat3">[22]Volumenes!$F$2684</definedName>
    <definedName name="VEABATIB">[22]Mat!$D$157</definedName>
    <definedName name="vecorr2">[22]Volumenes!$F$2357</definedName>
    <definedName name="vecorr3">[22]Volumenes!$F$2683</definedName>
    <definedName name="VECORRED">[22]Mat!$D$156</definedName>
    <definedName name="VENT3SDR41CONTRA" localSheetId="0">#REF!</definedName>
    <definedName name="VENT3SDR41CONTRA">#REF!</definedName>
    <definedName name="VEntacorre" localSheetId="0">#REF!</definedName>
    <definedName name="VEntacorre">#REF!</definedName>
    <definedName name="veproy2">[22]Volumenes!$F$2356</definedName>
    <definedName name="veproyec3">[22]Volumenes!$F$2682</definedName>
    <definedName name="VEPROYETA">[22]Mat!$D$155</definedName>
    <definedName name="VERGRAGRISCONTRA" localSheetId="0">#REF!</definedName>
    <definedName name="VERGRAGRISCONTRA">#REF!</definedName>
    <definedName name="Vibrazo" localSheetId="0">#REF!</definedName>
    <definedName name="Vibrazo">#REF!</definedName>
    <definedName name="VIGASHP_2">"$#REF!.$B$109"</definedName>
    <definedName name="VIGASHP_3">"$#REF!.$B$109"</definedName>
    <definedName name="VLP">[7]Precio!$F$41</definedName>
    <definedName name="volteobote" localSheetId="0">'[15]Listado Equipos a utilizar'!#REF!</definedName>
    <definedName name="volteobote">'[15]Listado Equipos a utilizar'!#REF!</definedName>
    <definedName name="volteobotela" localSheetId="0">'[15]Listado Equipos a utilizar'!#REF!</definedName>
    <definedName name="volteobotela">'[15]Listado Equipos a utilizar'!#REF!</definedName>
    <definedName name="volteobotelargo" localSheetId="0">'[15]Listado Equipos a utilizar'!#REF!</definedName>
    <definedName name="volteobotelargo">'[15]Listado Equipos a utilizar'!#REF!</definedName>
    <definedName name="VP" localSheetId="0">[42]analisis1!#REF!</definedName>
    <definedName name="VP">[42]analisis1!#REF!</definedName>
    <definedName name="VUELO10" localSheetId="0">#REF!</definedName>
    <definedName name="VUELO10">#REF!</definedName>
    <definedName name="VVC">[7]Precio!$F$39</definedName>
    <definedName name="VXCSD">#REF!</definedName>
    <definedName name="W10X12">[14]analisis!$G$1534</definedName>
    <definedName name="W14X22">[14]analisis!$G$1637</definedName>
    <definedName name="W16X26">[14]analisis!$G$1814</definedName>
    <definedName name="W18X40">[14]analisis!$G$1872</definedName>
    <definedName name="W27X84">[14]analisis!$G$1977</definedName>
    <definedName name="w6x9">[14]analisis!$G$1453</definedName>
    <definedName name="YESO" localSheetId="0">#REF!</definedName>
    <definedName name="YESO">#REF!</definedName>
    <definedName name="YO" localSheetId="0">[13]A!#REF!</definedName>
    <definedName name="YO">[13]A!#REF!</definedName>
    <definedName name="ZABALETA">'[22]anal term'!$F$1808</definedName>
    <definedName name="zapata">'[12]caseta de planta'!$C$1:$C$65536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ocacera" localSheetId="0">#REF!</definedName>
    <definedName name="Zocacera">#REF!</definedName>
    <definedName name="Zócalo_de_Cerámica_Criolla_de_33___1era">[16]Insumos!$B$42:$D$42</definedName>
    <definedName name="zocalobotichinorojo" localSheetId="0">[8]insumo!#REF!</definedName>
    <definedName name="zocalobotichinorojo">[8]insumo!#REF!</definedName>
    <definedName name="Zocavibra" localSheetId="0">#REF!</definedName>
    <definedName name="Zocavibra">#REF!</definedName>
    <definedName name="ZOGRAESC">[22]UASD!$F$3522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8" i="1" l="1"/>
  <c r="F258" i="1" l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1" i="1"/>
  <c r="F210" i="1"/>
  <c r="F201" i="1"/>
  <c r="F202" i="1" s="1"/>
  <c r="F181" i="1"/>
  <c r="F180" i="1"/>
  <c r="F176" i="1"/>
  <c r="F166" i="1"/>
  <c r="F165" i="1"/>
  <c r="F206" i="1"/>
  <c r="F160" i="1"/>
  <c r="F205" i="1"/>
  <c r="F156" i="1"/>
  <c r="F155" i="1"/>
  <c r="F151" i="1"/>
  <c r="F152" i="1" s="1"/>
  <c r="F147" i="1"/>
  <c r="F148" i="1" s="1"/>
  <c r="F197" i="1"/>
  <c r="F198" i="1" s="1"/>
  <c r="F143" i="1"/>
  <c r="F193" i="1"/>
  <c r="F192" i="1"/>
  <c r="F141" i="1"/>
  <c r="F191" i="1"/>
  <c r="F135" i="1"/>
  <c r="F136" i="1" s="1"/>
  <c r="F185" i="1"/>
  <c r="F131" i="1"/>
  <c r="F130" i="1"/>
  <c r="F126" i="1"/>
  <c r="F127" i="1" s="1"/>
  <c r="F116" i="1"/>
  <c r="F117" i="1" s="1"/>
  <c r="F112" i="1"/>
  <c r="F111" i="1"/>
  <c r="F107" i="1"/>
  <c r="F108" i="1" s="1"/>
  <c r="F103" i="1"/>
  <c r="F104" i="1" s="1"/>
  <c r="F99" i="1"/>
  <c r="F98" i="1"/>
  <c r="F97" i="1"/>
  <c r="F96" i="1"/>
  <c r="F95" i="1"/>
  <c r="F91" i="1"/>
  <c r="F92" i="1" s="1"/>
  <c r="F87" i="1"/>
  <c r="F86" i="1"/>
  <c r="F82" i="1"/>
  <c r="F83" i="1" s="1"/>
  <c r="F74" i="1"/>
  <c r="B74" i="1"/>
  <c r="F73" i="1"/>
  <c r="B73" i="1"/>
  <c r="F72" i="1"/>
  <c r="B72" i="1"/>
  <c r="F71" i="1"/>
  <c r="B71" i="1"/>
  <c r="F67" i="1"/>
  <c r="B67" i="1"/>
  <c r="F66" i="1"/>
  <c r="B66" i="1"/>
  <c r="F65" i="1"/>
  <c r="B65" i="1"/>
  <c r="F64" i="1"/>
  <c r="B64" i="1"/>
  <c r="F60" i="1"/>
  <c r="B60" i="1"/>
  <c r="F59" i="1"/>
  <c r="B59" i="1"/>
  <c r="F55" i="1"/>
  <c r="B55" i="1"/>
  <c r="F54" i="1"/>
  <c r="B54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0" i="1"/>
  <c r="F26" i="1"/>
  <c r="F22" i="1"/>
  <c r="F21" i="1"/>
  <c r="F15" i="1"/>
  <c r="F14" i="1"/>
  <c r="F13" i="1"/>
  <c r="F113" i="1" l="1"/>
  <c r="F132" i="1"/>
  <c r="F157" i="1"/>
  <c r="F182" i="1"/>
  <c r="F88" i="1"/>
  <c r="F259" i="1"/>
  <c r="F167" i="1"/>
  <c r="F238" i="1"/>
  <c r="F240" i="1" s="1"/>
  <c r="F212" i="1"/>
  <c r="F207" i="1"/>
  <c r="F100" i="1"/>
  <c r="F75" i="1"/>
  <c r="F68" i="1"/>
  <c r="F56" i="1"/>
  <c r="F61" i="1"/>
  <c r="F27" i="1"/>
  <c r="F51" i="1"/>
  <c r="F31" i="1"/>
  <c r="F16" i="1"/>
  <c r="F17" i="1" s="1"/>
  <c r="F23" i="1"/>
  <c r="F139" i="1"/>
  <c r="F189" i="1"/>
  <c r="F140" i="1"/>
  <c r="F190" i="1"/>
  <c r="F142" i="1"/>
  <c r="F161" i="1"/>
  <c r="F77" i="1" l="1"/>
  <c r="F33" i="1"/>
  <c r="F119" i="1"/>
  <c r="F121" i="1" s="1"/>
  <c r="F194" i="1"/>
  <c r="F162" i="1"/>
  <c r="F144" i="1"/>
  <c r="F214" i="1" l="1"/>
  <c r="F216" i="1" s="1"/>
  <c r="F260" i="1" s="1"/>
  <c r="F262" i="1" s="1"/>
  <c r="F169" i="1"/>
  <c r="F171" i="1" s="1"/>
  <c r="F270" i="1" l="1"/>
  <c r="F272" i="1"/>
  <c r="F267" i="1"/>
  <c r="F265" i="1"/>
  <c r="F271" i="1" s="1"/>
  <c r="F269" i="1"/>
  <c r="F266" i="1"/>
  <c r="F268" i="1"/>
  <c r="F274" i="1" l="1"/>
  <c r="F276" i="1" s="1"/>
  <c r="F280" i="1" s="1"/>
  <c r="F8" i="1" s="1"/>
</calcChain>
</file>

<file path=xl/sharedStrings.xml><?xml version="1.0" encoding="utf-8"?>
<sst xmlns="http://schemas.openxmlformats.org/spreadsheetml/2006/main" count="484" uniqueCount="186">
  <si>
    <t>No.</t>
  </si>
  <si>
    <t>PARTIDAS</t>
  </si>
  <si>
    <t>CANT.</t>
  </si>
  <si>
    <t>UD</t>
  </si>
  <si>
    <t>P.U.</t>
  </si>
  <si>
    <t>VALOR</t>
  </si>
  <si>
    <t>PRELIMINARES GENERALES</t>
  </si>
  <si>
    <t>a.-</t>
  </si>
  <si>
    <t>Limpieza de solar</t>
  </si>
  <si>
    <t>pa</t>
  </si>
  <si>
    <t>b.-</t>
  </si>
  <si>
    <t>Suministro y colocación de verja provisional de madera y zinc</t>
  </si>
  <si>
    <t>ml</t>
  </si>
  <si>
    <t>c.-</t>
  </si>
  <si>
    <t>ud</t>
  </si>
  <si>
    <t>d.-</t>
  </si>
  <si>
    <t>e.-</t>
  </si>
  <si>
    <t xml:space="preserve">Renta de baño portátil </t>
  </si>
  <si>
    <t>meses</t>
  </si>
  <si>
    <t>SUB-TOTAL PRIMINARES GENERALES</t>
  </si>
  <si>
    <t>A)</t>
  </si>
  <si>
    <t>NAVE MERCADO MUNICIPAL</t>
  </si>
  <si>
    <t>1.-</t>
  </si>
  <si>
    <t>PRELIMINARES</t>
  </si>
  <si>
    <t>Replanteo</t>
  </si>
  <si>
    <t>m2</t>
  </si>
  <si>
    <t>m3</t>
  </si>
  <si>
    <t>Fumigación en cimientos</t>
  </si>
  <si>
    <t>2.-</t>
  </si>
  <si>
    <t>Excavación en caliche</t>
  </si>
  <si>
    <t xml:space="preserve">Relleno de reposición </t>
  </si>
  <si>
    <t>Bote de material</t>
  </si>
  <si>
    <t>3.-</t>
  </si>
  <si>
    <t xml:space="preserve">HORMIGÓN ARMADO </t>
  </si>
  <si>
    <t>f.-</t>
  </si>
  <si>
    <t>Rampa de escalera (e=0.15)m, con Ø1/2" @ 0.15m long. y Ø1/2" @ 0.15m transversal</t>
  </si>
  <si>
    <t>4.-</t>
  </si>
  <si>
    <t>MUROS DE MAMPOSTERÍA</t>
  </si>
  <si>
    <t>5.-</t>
  </si>
  <si>
    <t>TERMINACIÓN DE SUPERFICIES</t>
  </si>
  <si>
    <t>Suministro y aplicación de violinados en muros</t>
  </si>
  <si>
    <t>Suministro y aplicación de pañete liso en superficies de hormigón</t>
  </si>
  <si>
    <t>Suministro y aplicación de fraguache en superficies de hormigón</t>
  </si>
  <si>
    <t>Suministro y aplicación de cantos</t>
  </si>
  <si>
    <t>6.-</t>
  </si>
  <si>
    <t>TERMINACIÓN DE PISOS</t>
  </si>
  <si>
    <t>Suministro y colocación de losa de piso con malla electro soldada [D2.3xD2.3x150x150] [e= 0.10] con terminacion pulida</t>
  </si>
  <si>
    <t>SUB-TOTAL NAVE MERCADO MUNICIPAL</t>
  </si>
  <si>
    <t>B)</t>
  </si>
  <si>
    <t>ESTRUCTURA METALICA</t>
  </si>
  <si>
    <t>Incluye: Suministro, Fabricación, Instalación, Pintura Anticorrosiva y Pintura Esmalte de Terminación.</t>
  </si>
  <si>
    <t>g.-</t>
  </si>
  <si>
    <t>h.-</t>
  </si>
  <si>
    <t>i.-</t>
  </si>
  <si>
    <t>j.-</t>
  </si>
  <si>
    <t>k.-</t>
  </si>
  <si>
    <t>l.-</t>
  </si>
  <si>
    <t>m.-</t>
  </si>
  <si>
    <t>n.-</t>
  </si>
  <si>
    <t>TIJERILLAS TRANSVERSALES (H= 0.80 mts) 10.00 unds</t>
  </si>
  <si>
    <t>TIJERILLAS LONGITUDINALES (H= 0.60 mts) 3.00 unds</t>
  </si>
  <si>
    <t>CONEXIÓN TIJERILLA ANGULAR @ COLUMNA W 24 X 117</t>
  </si>
  <si>
    <t>CERRAMIENTOS PERIMETRALES - ALUZINC</t>
  </si>
  <si>
    <t>SUB-TOTAL ESTRUCTURA METALICA</t>
  </si>
  <si>
    <t>C)</t>
  </si>
  <si>
    <t>KIOSCO VENTA GENERAL MODELO 1</t>
  </si>
  <si>
    <t>Columna CA (0.10 x 0.10)m con 4Ø3/8" y est. Ø3/8"@0.20m</t>
  </si>
  <si>
    <t>Viga V1 (0.10 x 0.20) m con 4Ø3/8" y est. Ø3/8"@0.20m</t>
  </si>
  <si>
    <t>Suministro y colocación de bloques de 4" con Ø 3/8" @ 0.80 m SNP</t>
  </si>
  <si>
    <t>Suministro y aplicación de mochetas</t>
  </si>
  <si>
    <t xml:space="preserve">Suministro y colocacion de piso pulido </t>
  </si>
  <si>
    <t xml:space="preserve">PUERTAS Y VENTANAS </t>
  </si>
  <si>
    <t xml:space="preserve">Suministro e instalacion de puerta de polimetal [0.80x 1.95] </t>
  </si>
  <si>
    <t>uds</t>
  </si>
  <si>
    <t>7.-</t>
  </si>
  <si>
    <t>PINTURA (DOS MANOS)</t>
  </si>
  <si>
    <t xml:space="preserve">Suministro y aplicación de acrílica primer en base </t>
  </si>
  <si>
    <t>Suministro y aplicación de acrílica superior en interior</t>
  </si>
  <si>
    <t>8.-</t>
  </si>
  <si>
    <t>VARIOS GENERALES</t>
  </si>
  <si>
    <t>Suministro e instalacion de techo de zinc con estructura de madera</t>
  </si>
  <si>
    <t>SUB-TOTAL KIOSCO VENTA GENERAL MODELO 1 (1.00 UD)</t>
  </si>
  <si>
    <t>D)</t>
  </si>
  <si>
    <t>KIOSCO VENTA DE CARNE MODELO 2 CON FREGADERO</t>
  </si>
  <si>
    <t>Viga V2 (0.10 x 0.25) m con 4Ø3/8" y est. Ø3/8"@0.20m</t>
  </si>
  <si>
    <t xml:space="preserve">PUERTAS </t>
  </si>
  <si>
    <t xml:space="preserve">Suministro e instalacion de puerta en malla [0.70 x 0.95] </t>
  </si>
  <si>
    <t>INSTALACIÓN SANITARIA</t>
  </si>
  <si>
    <t>Suministro e instalacion de fregadero de una boca con meseta en acero inoxidable (incl. mezcladora)</t>
  </si>
  <si>
    <t>Tuberias y piezas para fregadero</t>
  </si>
  <si>
    <t>9.-</t>
  </si>
  <si>
    <t>Suministro y colocacion de tope de hormigon (1.60 x 0.45)m</t>
  </si>
  <si>
    <t>SUB-TOTAL KIOSCO VENTA DE CARNE MODELO 2 CON FREGADERO (1.00 UD)</t>
  </si>
  <si>
    <t>E)</t>
  </si>
  <si>
    <t>KIOSCO VENTA DE CARNE MODELO 2 SIN FREGADERO</t>
  </si>
  <si>
    <t>SUB-TOTAL KIOSCO VENTA DE CARNE MODELO 2 SIN FREGADERO (1.00 UD)</t>
  </si>
  <si>
    <t>F)</t>
  </si>
  <si>
    <t xml:space="preserve">CISTERNA (5.00x3.00x2.60) </t>
  </si>
  <si>
    <t>Relleno compactado (e=0.20m)</t>
  </si>
  <si>
    <t xml:space="preserve">Losa de fondo (e = 0.20) m con  Ø3/8"@ 0.25m A.D. </t>
  </si>
  <si>
    <t>Losa de techo (e = 0.20) m con  Ø3/8"@ 0.20m A.D.</t>
  </si>
  <si>
    <t>Viga perimetral superior en tapa (0.15x0.10)</t>
  </si>
  <si>
    <t>Suministro y colocacion de muros de bloques de 8" con camaras llenas y bastones de Ø3/8"@ 0.40m, BNP</t>
  </si>
  <si>
    <t>Suministro y colocación de pañete pulido en muros, vigas y losa inferior</t>
  </si>
  <si>
    <t xml:space="preserve">Suministro y colocación de fraguache </t>
  </si>
  <si>
    <t>Suministro y colocación de zabaleta</t>
  </si>
  <si>
    <t>Suministro y colocación de cantos</t>
  </si>
  <si>
    <t>Suministro y colocación de fino en losa superior</t>
  </si>
  <si>
    <t>ñ.-</t>
  </si>
  <si>
    <t>Suministro de tapa de hierro para cisterna (0.70 x 0.70)</t>
  </si>
  <si>
    <t>o.-</t>
  </si>
  <si>
    <t>Suministro de bomba 3 HP. Nota: no especificado en Diseño.</t>
  </si>
  <si>
    <t>p.-</t>
  </si>
  <si>
    <t>Suministro de tanque hidroneumático de 80 Gls. ( Presurizado en Fibra). Nota: no especificado en Diseño.</t>
  </si>
  <si>
    <t>q.-</t>
  </si>
  <si>
    <t>Tuberías y piezas</t>
  </si>
  <si>
    <t>r.-</t>
  </si>
  <si>
    <t>Instalación de bomba y tanque</t>
  </si>
  <si>
    <t xml:space="preserve">SUB-TOTAL CISTERNA (5.00x3.00x2.60 mts) </t>
  </si>
  <si>
    <t>G)</t>
  </si>
  <si>
    <t xml:space="preserve">SÉPTICO (2.50x1.70x1.80) MTS  </t>
  </si>
  <si>
    <t>Losa de fondo (e = 0.15)m con  Ø3/8"@ 0.20m A.D.</t>
  </si>
  <si>
    <t>Losa de techo (e = 0.15)m con Ø3/8"@ 0.20m A.D.</t>
  </si>
  <si>
    <t>Suministro y colocación de muros de bloques de 6" con camaras llenas y bastones de Ø3/8"@ 0.40m, BNP</t>
  </si>
  <si>
    <t>Suministro y colocación de pañete pulido en muros y losa inferior</t>
  </si>
  <si>
    <t>Suministro y colocación de tapas de hormigón (0.70 x 0.70)</t>
  </si>
  <si>
    <t>Suministro y colocación de escalones de acero L=0.60 m (4.00 uds escalones)</t>
  </si>
  <si>
    <t>Suministro y colocación de tuberías y piezas de séptico</t>
  </si>
  <si>
    <t>lbs</t>
  </si>
  <si>
    <t>und</t>
  </si>
  <si>
    <t xml:space="preserve">AYUNTAMIENTO MUNICIPAL  </t>
  </si>
  <si>
    <t>SAN CRISTOBAL</t>
  </si>
  <si>
    <t>DIRECCION DE OBRAS PUBLICAS MUNICIPALES</t>
  </si>
  <si>
    <t>Presupuesto administrativo</t>
  </si>
  <si>
    <t>Monto Total RD$:</t>
  </si>
  <si>
    <t>SUB - TOTAL GENERAL RD$</t>
  </si>
  <si>
    <t>GASTOS INDIRECTOS</t>
  </si>
  <si>
    <t>Dirección Técnica</t>
  </si>
  <si>
    <t>Gastos Administrativos</t>
  </si>
  <si>
    <t>Seguros, Póliza y Fianzas</t>
  </si>
  <si>
    <t>Transporte de Materiales y Equipos</t>
  </si>
  <si>
    <t>Ley 6/86</t>
  </si>
  <si>
    <t>Supervisión</t>
  </si>
  <si>
    <t>ITBIS en base a Dirección Técnica</t>
  </si>
  <si>
    <t>Codia.</t>
  </si>
  <si>
    <t>TOTAL GASTOS INDIRECTOS</t>
  </si>
  <si>
    <t>TOTAL GENERAL</t>
  </si>
  <si>
    <t>Imprevistos</t>
  </si>
  <si>
    <t>TOTAL A CONTRATAR RD$</t>
  </si>
  <si>
    <t>c-</t>
  </si>
  <si>
    <t>b-</t>
  </si>
  <si>
    <t>A-</t>
  </si>
  <si>
    <t>SUB-TOTAL KIOSCO VENTA GENERAL MODELO 1 (55.00 UD)</t>
  </si>
  <si>
    <t>SUB-TOTAL KIOSCO VENTA DE CARNE MODELO 2 CON FREGADERO (15.00 UDS)</t>
  </si>
  <si>
    <t>SUB-TOTAL KIOSCO VENTA DE CARNE MODELO 2 SIN FREGADERO (46.00 UDS)</t>
  </si>
  <si>
    <t>Presupuesto:</t>
  </si>
  <si>
    <t>Provincia</t>
  </si>
  <si>
    <t>San  Cristóbal  R.D.</t>
  </si>
  <si>
    <t>Pa</t>
  </si>
  <si>
    <t>Fecha:      03/07/ 2023</t>
  </si>
  <si>
    <t>SUB-TOTAL   1</t>
  </si>
  <si>
    <t>SUB-TOTAL   6</t>
  </si>
  <si>
    <t>SUB.TOTAL   2</t>
  </si>
  <si>
    <t>SUB-TOTAL   3</t>
  </si>
  <si>
    <t>SUB -TOTAL    4</t>
  </si>
  <si>
    <t>SUB - TOTAL   5</t>
  </si>
  <si>
    <t>Uds</t>
  </si>
  <si>
    <t>Uds.</t>
  </si>
  <si>
    <t xml:space="preserve">Nota 1: </t>
  </si>
  <si>
    <t>La Partida Seguros, Pólizas y Fianzas será pagada previa presentación de Factura.</t>
  </si>
  <si>
    <t>Nota 2:</t>
  </si>
  <si>
    <t>La Partida de Imprevistos será autorizada por decisión de esta Dirección (Ingeniería y/o Despacho del Alcalde).</t>
  </si>
  <si>
    <t>Volumetría realizada por:                                                     Revisada Por:</t>
  </si>
  <si>
    <t>__________________________________</t>
  </si>
  <si>
    <t>SUB-TOTAL  2</t>
  </si>
  <si>
    <t>SUB-TOTAL   2</t>
  </si>
  <si>
    <t>SUB-TOTAL   4</t>
  </si>
  <si>
    <t>SUB-TOTAL   5</t>
  </si>
  <si>
    <t>SUB-TOTAL   7</t>
  </si>
  <si>
    <t>SUB-TOTAL   8</t>
  </si>
  <si>
    <t>SUB-TOTAL   9</t>
  </si>
  <si>
    <t>SUBTOTAL  1</t>
  </si>
  <si>
    <t>SUB-TOTAL   1.</t>
  </si>
  <si>
    <t>Calle María T. Sánchez</t>
  </si>
  <si>
    <t xml:space="preserve">Ubicación : </t>
  </si>
  <si>
    <t>Terminación del  Remozamiento de la  Primera Etapa Mercado Modelo San Cristóbal.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</si>
</sst>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_-* #,##0\ _p_t_a_-;\-* #,##0\ _p_t_a_-;_-* &quot;-&quot;\ _p_t_a_-;_-@_-"/>
    <numFmt numFmtId="167" formatCode="0.000"/>
    <numFmt numFmtId="168" formatCode="0.0%"/>
    <numFmt numFmtId="169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3" tint="0.39997558519241921"/>
      <name val="Times New Roman"/>
      <family val="1"/>
    </font>
    <font>
      <b/>
      <sz val="10"/>
      <name val="Times New Roman"/>
      <family val="1"/>
    </font>
    <font>
      <sz val="10"/>
      <color indexed="64"/>
      <name val="Times New Roman"/>
      <family val="1"/>
    </font>
    <font>
      <b/>
      <sz val="10"/>
      <color indexed="6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248"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6" fillId="0" borderId="0" xfId="0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left" vertical="center" wrapText="1"/>
    </xf>
    <xf numFmtId="43" fontId="7" fillId="0" borderId="16" xfId="1" applyFont="1" applyFill="1" applyBorder="1" applyAlignment="1">
      <alignment horizontal="left" vertical="center"/>
    </xf>
    <xf numFmtId="43" fontId="7" fillId="0" borderId="16" xfId="1" applyFont="1" applyFill="1" applyBorder="1" applyAlignment="1">
      <alignment vertical="center" wrapText="1"/>
    </xf>
    <xf numFmtId="43" fontId="7" fillId="0" borderId="16" xfId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left"/>
    </xf>
    <xf numFmtId="4" fontId="13" fillId="0" borderId="5" xfId="0" applyNumberFormat="1" applyFont="1" applyBorder="1"/>
    <xf numFmtId="0" fontId="13" fillId="0" borderId="5" xfId="0" applyFont="1" applyBorder="1" applyAlignment="1">
      <alignment horizontal="center"/>
    </xf>
    <xf numFmtId="4" fontId="13" fillId="0" borderId="5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168" fontId="13" fillId="5" borderId="5" xfId="0" applyNumberFormat="1" applyFont="1" applyFill="1" applyBorder="1"/>
    <xf numFmtId="168" fontId="13" fillId="0" borderId="5" xfId="0" applyNumberFormat="1" applyFont="1" applyBorder="1"/>
    <xf numFmtId="0" fontId="13" fillId="0" borderId="5" xfId="0" applyFont="1" applyBorder="1"/>
    <xf numFmtId="10" fontId="13" fillId="0" borderId="5" xfId="0" applyNumberFormat="1" applyFont="1" applyBorder="1"/>
    <xf numFmtId="0" fontId="13" fillId="0" borderId="5" xfId="0" applyFont="1" applyBorder="1" applyAlignment="1">
      <alignment horizontal="left" vertical="top" wrapText="1"/>
    </xf>
    <xf numFmtId="4" fontId="13" fillId="0" borderId="5" xfId="0" applyNumberFormat="1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4" fontId="13" fillId="0" borderId="5" xfId="0" applyNumberFormat="1" applyFont="1" applyBorder="1" applyAlignment="1">
      <alignment horizontal="right" wrapText="1"/>
    </xf>
    <xf numFmtId="4" fontId="13" fillId="0" borderId="6" xfId="0" applyNumberFormat="1" applyFont="1" applyBorder="1" applyAlignment="1">
      <alignment horizontal="right" wrapText="1"/>
    </xf>
    <xf numFmtId="0" fontId="13" fillId="4" borderId="4" xfId="0" applyFont="1" applyFill="1" applyBorder="1" applyAlignment="1">
      <alignment horizontal="center" vertical="top"/>
    </xf>
    <xf numFmtId="0" fontId="12" fillId="4" borderId="5" xfId="0" applyFont="1" applyFill="1" applyBorder="1"/>
    <xf numFmtId="10" fontId="13" fillId="4" borderId="5" xfId="0" applyNumberFormat="1" applyFont="1" applyFill="1" applyBorder="1"/>
    <xf numFmtId="0" fontId="13" fillId="4" borderId="5" xfId="0" applyFont="1" applyFill="1" applyBorder="1"/>
    <xf numFmtId="4" fontId="13" fillId="4" borderId="5" xfId="0" applyNumberFormat="1" applyFont="1" applyFill="1" applyBorder="1" applyAlignment="1">
      <alignment horizontal="right"/>
    </xf>
    <xf numFmtId="4" fontId="13" fillId="4" borderId="6" xfId="0" applyNumberFormat="1" applyFont="1" applyFill="1" applyBorder="1" applyAlignment="1">
      <alignment horizontal="right"/>
    </xf>
    <xf numFmtId="0" fontId="13" fillId="3" borderId="4" xfId="0" applyFont="1" applyFill="1" applyBorder="1" applyAlignment="1">
      <alignment horizontal="center" vertical="top"/>
    </xf>
    <xf numFmtId="0" fontId="12" fillId="3" borderId="5" xfId="0" applyFont="1" applyFill="1" applyBorder="1"/>
    <xf numFmtId="10" fontId="13" fillId="3" borderId="5" xfId="0" applyNumberFormat="1" applyFont="1" applyFill="1" applyBorder="1"/>
    <xf numFmtId="0" fontId="13" fillId="3" borderId="5" xfId="0" applyFont="1" applyFill="1" applyBorder="1"/>
    <xf numFmtId="4" fontId="13" fillId="3" borderId="5" xfId="0" applyNumberFormat="1" applyFont="1" applyFill="1" applyBorder="1" applyAlignment="1">
      <alignment horizontal="right"/>
    </xf>
    <xf numFmtId="4" fontId="13" fillId="3" borderId="6" xfId="0" applyNumberFormat="1" applyFont="1" applyFill="1" applyBorder="1" applyAlignment="1">
      <alignment horizontal="right"/>
    </xf>
    <xf numFmtId="0" fontId="12" fillId="0" borderId="5" xfId="0" applyFont="1" applyBorder="1"/>
    <xf numFmtId="4" fontId="12" fillId="4" borderId="10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/>
    </xf>
    <xf numFmtId="10" fontId="13" fillId="3" borderId="0" xfId="2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165" fontId="6" fillId="3" borderId="0" xfId="0" applyNumberFormat="1" applyFont="1" applyFill="1" applyAlignment="1">
      <alignment horizontal="center" vertical="center" wrapText="1"/>
    </xf>
    <xf numFmtId="165" fontId="6" fillId="3" borderId="0" xfId="0" applyNumberFormat="1" applyFont="1" applyFill="1" applyAlignment="1">
      <alignment horizontal="right" vertical="center" wrapText="1"/>
    </xf>
    <xf numFmtId="43" fontId="6" fillId="3" borderId="0" xfId="1" applyFont="1" applyFill="1" applyAlignment="1">
      <alignment vertical="center" wrapText="1"/>
    </xf>
    <xf numFmtId="0" fontId="13" fillId="0" borderId="18" xfId="0" applyFont="1" applyBorder="1" applyAlignment="1">
      <alignment horizontal="center" vertical="top"/>
    </xf>
    <xf numFmtId="0" fontId="13" fillId="0" borderId="18" xfId="0" applyFont="1" applyBorder="1"/>
    <xf numFmtId="4" fontId="13" fillId="0" borderId="18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4" fontId="13" fillId="0" borderId="18" xfId="0" applyNumberFormat="1" applyFont="1" applyBorder="1" applyAlignment="1">
      <alignment horizontal="right"/>
    </xf>
    <xf numFmtId="0" fontId="13" fillId="0" borderId="0" xfId="0" applyFont="1" applyBorder="1"/>
    <xf numFmtId="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43" fontId="13" fillId="0" borderId="0" xfId="1" applyFont="1" applyBorder="1" applyAlignment="1"/>
    <xf numFmtId="43" fontId="13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right" vertical="top"/>
    </xf>
    <xf numFmtId="4" fontId="12" fillId="3" borderId="0" xfId="0" applyNumberFormat="1" applyFont="1" applyFill="1" applyBorder="1" applyAlignment="1">
      <alignment horizontal="right" vertical="center"/>
    </xf>
    <xf numFmtId="0" fontId="15" fillId="3" borderId="5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165" fontId="15" fillId="2" borderId="12" xfId="4" applyNumberFormat="1" applyFont="1" applyFill="1" applyBorder="1" applyAlignment="1">
      <alignment horizontal="center" vertical="center" wrapText="1"/>
    </xf>
    <xf numFmtId="165" fontId="15" fillId="2" borderId="12" xfId="3" applyNumberFormat="1" applyFont="1" applyFill="1" applyBorder="1" applyAlignment="1">
      <alignment horizontal="center" vertical="center" wrapText="1"/>
    </xf>
    <xf numFmtId="43" fontId="15" fillId="2" borderId="13" xfId="1" applyFont="1" applyFill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4" fontId="11" fillId="0" borderId="5" xfId="5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vertical="center"/>
    </xf>
    <xf numFmtId="4" fontId="15" fillId="6" borderId="15" xfId="0" applyNumberFormat="1" applyFont="1" applyFill="1" applyBorder="1" applyAlignment="1">
      <alignment horizontal="right" vertical="center"/>
    </xf>
    <xf numFmtId="0" fontId="11" fillId="7" borderId="1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left" vertical="center" wrapText="1"/>
    </xf>
    <xf numFmtId="4" fontId="15" fillId="7" borderId="15" xfId="0" applyNumberFormat="1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wrapText="1"/>
    </xf>
    <xf numFmtId="4" fontId="11" fillId="3" borderId="5" xfId="0" applyNumberFormat="1" applyFont="1" applyFill="1" applyBorder="1" applyAlignment="1">
      <alignment horizontal="center" vertical="center"/>
    </xf>
    <xf numFmtId="4" fontId="11" fillId="3" borderId="5" xfId="5" applyNumberFormat="1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right" vertical="center"/>
    </xf>
    <xf numFmtId="4" fontId="7" fillId="0" borderId="15" xfId="0" applyNumberFormat="1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0" fontId="15" fillId="3" borderId="5" xfId="5" applyFont="1" applyFill="1" applyBorder="1" applyAlignment="1">
      <alignment horizontal="justify" vertical="center" wrapText="1"/>
    </xf>
    <xf numFmtId="4" fontId="11" fillId="3" borderId="5" xfId="6" applyNumberFormat="1" applyFont="1" applyFill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0" fontId="11" fillId="3" borderId="5" xfId="5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vertical="center"/>
    </xf>
    <xf numFmtId="4" fontId="7" fillId="6" borderId="15" xfId="0" applyNumberFormat="1" applyFont="1" applyFill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4" fontId="7" fillId="3" borderId="15" xfId="0" applyNumberFormat="1" applyFont="1" applyFill="1" applyBorder="1" applyAlignment="1">
      <alignment vertical="center"/>
    </xf>
    <xf numFmtId="0" fontId="15" fillId="3" borderId="5" xfId="5" applyFont="1" applyFill="1" applyBorder="1" applyAlignment="1">
      <alignment horizontal="left" vertical="center" wrapText="1"/>
    </xf>
    <xf numFmtId="4" fontId="11" fillId="3" borderId="5" xfId="7" applyNumberFormat="1" applyFont="1" applyFill="1" applyBorder="1" applyAlignment="1">
      <alignment horizontal="center" vertical="center"/>
    </xf>
    <xf numFmtId="0" fontId="11" fillId="3" borderId="5" xfId="5" applyFont="1" applyFill="1" applyBorder="1" applyAlignment="1">
      <alignment vertical="center" wrapText="1"/>
    </xf>
    <xf numFmtId="2" fontId="15" fillId="3" borderId="14" xfId="8" applyNumberFormat="1" applyFont="1" applyFill="1" applyBorder="1" applyAlignment="1">
      <alignment horizontal="center" vertical="center" wrapText="1"/>
    </xf>
    <xf numFmtId="43" fontId="15" fillId="3" borderId="5" xfId="1" applyFont="1" applyFill="1" applyBorder="1" applyAlignment="1">
      <alignment vertical="center"/>
    </xf>
    <xf numFmtId="165" fontId="15" fillId="3" borderId="5" xfId="1" applyNumberFormat="1" applyFont="1" applyFill="1" applyBorder="1" applyAlignment="1">
      <alignment horizontal="center" vertical="center" wrapText="1"/>
    </xf>
    <xf numFmtId="165" fontId="11" fillId="3" borderId="5" xfId="9" applyNumberFormat="1" applyFont="1" applyFill="1" applyBorder="1" applyAlignment="1">
      <alignment horizontal="right" vertical="center" wrapText="1" shrinkToFit="1"/>
    </xf>
    <xf numFmtId="43" fontId="11" fillId="0" borderId="15" xfId="1" applyFont="1" applyFill="1" applyBorder="1" applyAlignment="1">
      <alignment horizontal="right" vertical="center" wrapText="1"/>
    </xf>
    <xf numFmtId="167" fontId="6" fillId="0" borderId="1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5" fillId="7" borderId="14" xfId="0" applyFont="1" applyFill="1" applyBorder="1" applyAlignment="1">
      <alignment vertical="center" wrapText="1"/>
    </xf>
    <xf numFmtId="2" fontId="11" fillId="0" borderId="14" xfId="8" applyNumberFormat="1" applyFont="1" applyBorder="1" applyAlignment="1">
      <alignment horizontal="center" vertical="center" wrapText="1"/>
    </xf>
    <xf numFmtId="43" fontId="11" fillId="0" borderId="5" xfId="1" applyFont="1" applyFill="1" applyBorder="1" applyAlignment="1">
      <alignment vertical="center" wrapText="1"/>
    </xf>
    <xf numFmtId="43" fontId="11" fillId="0" borderId="5" xfId="1" applyFont="1" applyFill="1" applyBorder="1" applyAlignment="1">
      <alignment horizontal="center" vertical="center" wrapText="1"/>
    </xf>
    <xf numFmtId="165" fontId="11" fillId="0" borderId="5" xfId="9" applyNumberFormat="1" applyFont="1" applyFill="1" applyBorder="1" applyAlignment="1">
      <alignment horizontal="right" vertical="center" wrapText="1" shrinkToFit="1"/>
    </xf>
    <xf numFmtId="2" fontId="15" fillId="0" borderId="14" xfId="8" applyNumberFormat="1" applyFont="1" applyBorder="1" applyAlignment="1">
      <alignment horizontal="center" vertical="center" wrapText="1"/>
    </xf>
    <xf numFmtId="43" fontId="15" fillId="0" borderId="5" xfId="1" applyFont="1" applyFill="1" applyBorder="1" applyAlignment="1">
      <alignment vertical="center"/>
    </xf>
    <xf numFmtId="165" fontId="15" fillId="0" borderId="5" xfId="1" applyNumberFormat="1" applyFont="1" applyFill="1" applyBorder="1" applyAlignment="1">
      <alignment horizontal="center" vertical="center" wrapText="1"/>
    </xf>
    <xf numFmtId="2" fontId="15" fillId="3" borderId="14" xfId="8" applyNumberFormat="1" applyFont="1" applyFill="1" applyBorder="1" applyAlignment="1">
      <alignment vertical="center" wrapText="1"/>
    </xf>
    <xf numFmtId="2" fontId="15" fillId="3" borderId="5" xfId="8" applyNumberFormat="1" applyFont="1" applyFill="1" applyBorder="1" applyAlignment="1">
      <alignment vertical="center" wrapText="1"/>
    </xf>
    <xf numFmtId="43" fontId="15" fillId="6" borderId="15" xfId="1" applyFont="1" applyFill="1" applyBorder="1" applyAlignment="1">
      <alignment horizontal="right" vertical="center" wrapText="1"/>
    </xf>
    <xf numFmtId="43" fontId="15" fillId="7" borderId="14" xfId="1" applyFont="1" applyFill="1" applyBorder="1" applyAlignment="1">
      <alignment vertical="center" wrapText="1"/>
    </xf>
    <xf numFmtId="43" fontId="15" fillId="7" borderId="5" xfId="1" applyFont="1" applyFill="1" applyBorder="1" applyAlignment="1">
      <alignment vertical="center" wrapText="1"/>
    </xf>
    <xf numFmtId="43" fontId="15" fillId="7" borderId="15" xfId="1" applyFont="1" applyFill="1" applyBorder="1" applyAlignment="1">
      <alignment horizontal="right" vertical="center" wrapText="1"/>
    </xf>
    <xf numFmtId="43" fontId="15" fillId="0" borderId="5" xfId="1" applyFont="1" applyFill="1" applyBorder="1" applyAlignment="1">
      <alignment horizontal="right" vertical="center" wrapText="1"/>
    </xf>
    <xf numFmtId="165" fontId="15" fillId="0" borderId="5" xfId="1" applyNumberFormat="1" applyFont="1" applyFill="1" applyBorder="1" applyAlignment="1">
      <alignment horizontal="right" vertical="center" wrapText="1"/>
    </xf>
    <xf numFmtId="43" fontId="15" fillId="0" borderId="15" xfId="1" applyFont="1" applyFill="1" applyBorder="1" applyAlignment="1">
      <alignment horizontal="righ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5" xfId="5" applyFont="1" applyBorder="1" applyAlignment="1">
      <alignment horizontal="justify" vertical="center" wrapText="1"/>
    </xf>
    <xf numFmtId="4" fontId="11" fillId="0" borderId="5" xfId="6" applyNumberFormat="1" applyFont="1" applyFill="1" applyBorder="1" applyAlignment="1">
      <alignment horizontal="center" vertical="center"/>
    </xf>
    <xf numFmtId="0" fontId="11" fillId="0" borderId="5" xfId="5" applyFont="1" applyBorder="1" applyAlignment="1">
      <alignment horizontal="left" vertical="center" wrapText="1"/>
    </xf>
    <xf numFmtId="4" fontId="11" fillId="0" borderId="5" xfId="7" applyNumberFormat="1" applyFont="1" applyBorder="1" applyAlignment="1">
      <alignment horizontal="center" vertical="center"/>
    </xf>
    <xf numFmtId="0" fontId="11" fillId="0" borderId="5" xfId="5" applyFont="1" applyBorder="1" applyAlignment="1">
      <alignment vertical="center" wrapText="1"/>
    </xf>
    <xf numFmtId="0" fontId="15" fillId="0" borderId="5" xfId="5" applyFont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vertical="center"/>
    </xf>
    <xf numFmtId="4" fontId="11" fillId="0" borderId="5" xfId="10" applyNumberFormat="1" applyFont="1" applyFill="1" applyBorder="1" applyAlignment="1">
      <alignment horizontal="center" vertical="center"/>
    </xf>
    <xf numFmtId="4" fontId="11" fillId="0" borderId="5" xfId="10" applyNumberFormat="1" applyFont="1" applyFill="1" applyBorder="1" applyAlignment="1">
      <alignment vertical="center"/>
    </xf>
    <xf numFmtId="4" fontId="11" fillId="0" borderId="15" xfId="10" applyNumberFormat="1" applyFont="1" applyFill="1" applyBorder="1" applyAlignment="1">
      <alignment vertical="center"/>
    </xf>
    <xf numFmtId="0" fontId="15" fillId="0" borderId="5" xfId="5" applyFont="1" applyBorder="1" applyAlignment="1">
      <alignment vertical="center" wrapText="1"/>
    </xf>
    <xf numFmtId="0" fontId="11" fillId="3" borderId="14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2" fontId="15" fillId="7" borderId="5" xfId="0" applyNumberFormat="1" applyFont="1" applyFill="1" applyBorder="1" applyAlignment="1">
      <alignment horizontal="center" vertical="center" wrapText="1"/>
    </xf>
    <xf numFmtId="4" fontId="15" fillId="7" borderId="5" xfId="0" applyNumberFormat="1" applyFont="1" applyFill="1" applyBorder="1" applyAlignment="1">
      <alignment vertical="center" wrapText="1"/>
    </xf>
    <xf numFmtId="4" fontId="15" fillId="3" borderId="5" xfId="0" applyNumberFormat="1" applyFont="1" applyFill="1" applyBorder="1" applyAlignment="1">
      <alignment vertical="center"/>
    </xf>
    <xf numFmtId="4" fontId="11" fillId="3" borderId="5" xfId="10" applyNumberFormat="1" applyFont="1" applyFill="1" applyBorder="1" applyAlignment="1">
      <alignment horizontal="center" vertical="center"/>
    </xf>
    <xf numFmtId="4" fontId="11" fillId="3" borderId="5" xfId="10" applyNumberFormat="1" applyFont="1" applyFill="1" applyBorder="1" applyAlignment="1">
      <alignment vertical="center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5" xfId="11" applyNumberFormat="1" applyFont="1" applyFill="1" applyBorder="1" applyAlignment="1">
      <alignment vertical="center" wrapText="1"/>
    </xf>
    <xf numFmtId="4" fontId="11" fillId="3" borderId="5" xfId="12" applyNumberFormat="1" applyFont="1" applyFill="1" applyBorder="1" applyAlignment="1">
      <alignment horizontal="center" vertical="center"/>
    </xf>
    <xf numFmtId="4" fontId="11" fillId="3" borderId="5" xfId="12" applyNumberFormat="1" applyFont="1" applyFill="1" applyBorder="1" applyAlignment="1">
      <alignment horizontal="right" vertical="center"/>
    </xf>
    <xf numFmtId="4" fontId="11" fillId="0" borderId="15" xfId="12" applyNumberFormat="1" applyFont="1" applyBorder="1" applyAlignment="1">
      <alignment horizontal="right" vertical="center"/>
    </xf>
    <xf numFmtId="164" fontId="11" fillId="3" borderId="14" xfId="1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vertical="center"/>
    </xf>
    <xf numFmtId="164" fontId="11" fillId="3" borderId="14" xfId="10" applyFont="1" applyFill="1" applyBorder="1" applyAlignment="1">
      <alignment vertical="center"/>
    </xf>
    <xf numFmtId="164" fontId="11" fillId="3" borderId="5" xfId="10" applyFont="1" applyFill="1" applyBorder="1" applyAlignment="1">
      <alignment vertical="center"/>
    </xf>
    <xf numFmtId="0" fontId="15" fillId="3" borderId="5" xfId="5" applyFont="1" applyFill="1" applyBorder="1" applyAlignment="1">
      <alignment vertical="center" wrapText="1"/>
    </xf>
    <xf numFmtId="2" fontId="15" fillId="7" borderId="5" xfId="0" applyNumberFormat="1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4" fontId="15" fillId="7" borderId="5" xfId="0" applyNumberFormat="1" applyFont="1" applyFill="1" applyBorder="1" applyAlignment="1">
      <alignment vertical="center"/>
    </xf>
    <xf numFmtId="4" fontId="11" fillId="3" borderId="15" xfId="0" applyNumberFormat="1" applyFont="1" applyFill="1" applyBorder="1" applyAlignment="1">
      <alignment horizontal="right" vertical="center"/>
    </xf>
    <xf numFmtId="164" fontId="16" fillId="3" borderId="14" xfId="1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vertical="center" wrapText="1"/>
    </xf>
    <xf numFmtId="4" fontId="16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4" fontId="6" fillId="3" borderId="5" xfId="0" applyNumberFormat="1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vertical="center"/>
    </xf>
    <xf numFmtId="164" fontId="6" fillId="0" borderId="14" xfId="1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164" fontId="7" fillId="7" borderId="14" xfId="1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vertical="center" wrapText="1"/>
    </xf>
    <xf numFmtId="4" fontId="7" fillId="7" borderId="15" xfId="0" applyNumberFormat="1" applyFont="1" applyFill="1" applyBorder="1" applyAlignment="1">
      <alignment horizontal="right" vertical="center"/>
    </xf>
    <xf numFmtId="164" fontId="7" fillId="0" borderId="14" xfId="10" applyFont="1" applyFill="1" applyBorder="1" applyAlignment="1">
      <alignment horizontal="center" vertical="center"/>
    </xf>
    <xf numFmtId="0" fontId="7" fillId="0" borderId="5" xfId="13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/>
    </xf>
    <xf numFmtId="164" fontId="17" fillId="3" borderId="14" xfId="10" applyFont="1" applyFill="1" applyBorder="1" applyAlignment="1">
      <alignment vertical="center"/>
    </xf>
    <xf numFmtId="164" fontId="17" fillId="3" borderId="5" xfId="10" applyFont="1" applyFill="1" applyBorder="1" applyAlignment="1">
      <alignment vertical="center"/>
    </xf>
    <xf numFmtId="43" fontId="11" fillId="0" borderId="15" xfId="1" applyFont="1" applyFill="1" applyBorder="1" applyAlignment="1">
      <alignment vertical="center" wrapText="1"/>
    </xf>
    <xf numFmtId="4" fontId="11" fillId="2" borderId="15" xfId="0" applyNumberFormat="1" applyFont="1" applyFill="1" applyBorder="1" applyAlignment="1">
      <alignment horizontal="right" vertical="center"/>
    </xf>
    <xf numFmtId="4" fontId="11" fillId="6" borderId="15" xfId="0" applyNumberFormat="1" applyFont="1" applyFill="1" applyBorder="1" applyAlignment="1">
      <alignment horizontal="right" vertical="center"/>
    </xf>
    <xf numFmtId="4" fontId="15" fillId="3" borderId="15" xfId="0" applyNumberFormat="1" applyFont="1" applyFill="1" applyBorder="1" applyAlignment="1">
      <alignment horizontal="right" vertical="center"/>
    </xf>
    <xf numFmtId="4" fontId="11" fillId="6" borderId="15" xfId="10" applyNumberFormat="1" applyFont="1" applyFill="1" applyBorder="1" applyAlignment="1">
      <alignment vertical="center"/>
    </xf>
    <xf numFmtId="4" fontId="15" fillId="2" borderId="15" xfId="0" applyNumberFormat="1" applyFont="1" applyFill="1" applyBorder="1" applyAlignment="1">
      <alignment horizontal="right" vertical="center"/>
    </xf>
    <xf numFmtId="164" fontId="6" fillId="0" borderId="14" xfId="1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0" xfId="0" applyFont="1" applyFill="1" applyBorder="1"/>
    <xf numFmtId="4" fontId="12" fillId="3" borderId="21" xfId="0" applyNumberFormat="1" applyFont="1" applyFill="1" applyBorder="1" applyAlignment="1">
      <alignment horizontal="right"/>
    </xf>
    <xf numFmtId="0" fontId="15" fillId="4" borderId="1" xfId="0" applyFont="1" applyFill="1" applyBorder="1" applyAlignment="1"/>
    <xf numFmtId="0" fontId="15" fillId="4" borderId="1" xfId="0" applyFont="1" applyFill="1" applyBorder="1" applyAlignment="1">
      <alignment horizontal="right"/>
    </xf>
    <xf numFmtId="4" fontId="6" fillId="4" borderId="1" xfId="0" applyNumberFormat="1" applyFont="1" applyFill="1" applyBorder="1"/>
    <xf numFmtId="0" fontId="6" fillId="7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right"/>
    </xf>
    <xf numFmtId="169" fontId="6" fillId="6" borderId="1" xfId="0" applyNumberFormat="1" applyFont="1" applyFill="1" applyBorder="1" applyAlignment="1">
      <alignment vertical="center" wrapText="1"/>
    </xf>
    <xf numFmtId="0" fontId="6" fillId="7" borderId="22" xfId="0" applyFont="1" applyFill="1" applyBorder="1" applyAlignment="1">
      <alignment vertical="center" wrapText="1"/>
    </xf>
    <xf numFmtId="0" fontId="6" fillId="7" borderId="23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6" borderId="28" xfId="3" applyFont="1" applyFill="1" applyBorder="1" applyAlignment="1">
      <alignment horizontal="center" vertical="center" wrapText="1"/>
    </xf>
    <xf numFmtId="0" fontId="5" fillId="6" borderId="29" xfId="3" applyFont="1" applyFill="1" applyBorder="1" applyAlignment="1">
      <alignment horizontal="center" vertical="center" wrapText="1"/>
    </xf>
    <xf numFmtId="165" fontId="5" fillId="6" borderId="29" xfId="4" applyNumberFormat="1" applyFont="1" applyFill="1" applyBorder="1" applyAlignment="1">
      <alignment horizontal="center" vertical="center" wrapText="1"/>
    </xf>
    <xf numFmtId="165" fontId="5" fillId="6" borderId="29" xfId="3" applyNumberFormat="1" applyFont="1" applyFill="1" applyBorder="1" applyAlignment="1">
      <alignment horizontal="center" vertical="center" wrapText="1"/>
    </xf>
    <xf numFmtId="43" fontId="5" fillId="6" borderId="30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3" fontId="7" fillId="0" borderId="17" xfId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4" fillId="0" borderId="0" xfId="0" applyFont="1" applyBorder="1" applyAlignment="1">
      <alignment vertical="top"/>
    </xf>
    <xf numFmtId="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43" fontId="7" fillId="0" borderId="16" xfId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</cellXfs>
  <cellStyles count="14">
    <cellStyle name="Millares" xfId="1" builtinId="3"/>
    <cellStyle name="Millares [0] 4 2" xfId="6"/>
    <cellStyle name="Millares [0] 5" xfId="4"/>
    <cellStyle name="Millares 16" xfId="10"/>
    <cellStyle name="Millares 2 2 2 2" xfId="7"/>
    <cellStyle name="Millares 37 2" xfId="9"/>
    <cellStyle name="Normal" xfId="0" builtinId="0"/>
    <cellStyle name="Normal 106" xfId="8"/>
    <cellStyle name="Normal 16 2" xfId="11"/>
    <cellStyle name="Normal 2 10" xfId="5"/>
    <cellStyle name="Normal 2 2" xfId="3"/>
    <cellStyle name="Normal 2 3" xfId="13"/>
    <cellStyle name="Normal 8 2" xfId="12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5" Type="http://schemas.openxmlformats.org/officeDocument/2006/relationships/externalLink" Target="externalLinks/externalLink3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439509</xdr:colOff>
      <xdr:row>2</xdr:row>
      <xdr:rowOff>10689</xdr:rowOff>
    </xdr:from>
    <xdr:to>
      <xdr:col>1</xdr:col>
      <xdr:colOff>660943</xdr:colOff>
      <xdr:row>4</xdr:row>
      <xdr:rowOff>50801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F175582D-6B33-42E0-B429-61F3D0D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9509" y="455189"/>
          <a:ext cx="704034" cy="459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Presupuesto\presupuesto\Users\yanel\Documents\PERSONALTRABAJOS\YANEL%200IS0E\YANEL%20FERNANDEZ\ITECO\edf.%20administrativo\PRESUPUESTO%20edificio%20administrativo%20ITE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gener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edor%20Juegos%20Regionales%20Bayagu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Policlinica%20en%20el%20Sector%20La%20Joya,%20paloma%20(INCREMENT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Documents%20and%20Settings\Julio%20Vargas\Escritorio\PADRE_LAS_CASAS\ANALISIS_TO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cla-1\UCLAS-COMEN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FREDDY%20CASTILLO\2013\Presupuesto%20Remodelacion%20Hospital%20Jose%20Maria%20Cabral%20y%20Baez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lparedes\Desktop\YO\Trabajo\DOCUME~1\FPena\LOCALS~1\Temp\d.lotus.notes.data\2004%2011%20Nov%20Tex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presupuesto%20%20habitacional%20sanchez\EDF.%20SAN%20CRISTOBAL\metodologia%20Presupuestos\Analisis%20de%20Edificacion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Presupuesto\Presupuesto\PROYECTO%20PIEDRA%20BLANCA\JOEL\APC\InaconsaACT\Volumenes%20del%20Presupuesto\bPrimer%20Nivel\CIAceros%201erN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portes%20Grales.Controles%20de%20Ob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Habitacional%20Piedra%20Blanc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fic/p-especi/Obras%20Sector%20Salud%20(H-S)%202000/NORTE/Santiago/Cub.%20Policlinica%20en%20el%20Sector%20La%20Joya,%20palo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Documents%20and%20Settings\Administrador\Configuraci&#243;n%20local\Archivos%20temporales%20de%20Internet\Content.IE5\CVRJQ4KQ\PRESUPUESTO_MONTE_PLATA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Administrator\My%20Documents\BACKUP%20JULIO\wandel\escritorio%201\PRESUPUESTOS\Peravia\Salinas\PRESUPUESTO%20viviend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l\Presupuesto%20Residencial%20Nicole%20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Users\asifres\Documents\My%20Documents\MORMONES\Presupuesto%20General%20Hainamosa(Prop.%20Final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Documents%20and%20Settings\Administrador\Escritorio\DIC-2010%20presupuesto%20hato%20mayor\REGION%20ESTE\LA%20ROMANA\Presupuesto%20OISOE%20Rom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FE1CD6\Ivan%20Marzo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Documents%20and%20Settings\Administrador\Configuraci&#243;n%20local\Archivos%20temporales%20de%20Internet\Content.IE5\VC5SDLR4\PRESUPUESTO_MONTE_PLATA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Users\yanel\Documents\PERSONALTRABAJOS\YANEL%200IS0E\YANEL%20FERNANDEZ\ITECO\edf.%20administrativo\Presupuesto%20Construccion%20edificio%20administrativo%20itec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.A.1(07junio2005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Users\Jaime\Documents\Oficina%20Comision%20Desarrollo%20Provincial\Iglesia%20Catalina\Iglesia%20Catalina%20(version%201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bierta2\disco%20de%20costo\disco%20de%20costos\Documents%20and%20Settings\Administrador\Escritorio\LAS%20AMERICAS%20OZORIA%20TUNEL\PRES(1).%20TERMINACION%20LAS%20AMERICAS-TUNEL-PASARELAS-OISOE-03-AG0-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Documents%20and%20Settings\Administrador\Escritorio\DIC-2010%20presupuesto%20hato%20mayor\PRESUPUESTOS%20HATO%20MAYOR(1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mcollado\Escritorio\Mio%20solo%20mio\Analisis%20CLINICA%20RURAL%20SANTAN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ACIA%20be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TRABAJOS\Transfer\Costos\Proyectos\Galerias\presu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LICITACION%20VILLAS%20TIPO%20PRESIDENCIAL%20BISONO\Villa%20%20Presidencial4,5,6%20BISONO-ultimo%20DEFINITIV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ITC\base\Users\Jose%20Luis\Desktop\Documentos%20Jose%20Luis\UNIVERSIDAD%20ITECO,%20COTUI\Presupuesto%20areas%20exteriores%20verja%20y%20parqueos%20Universidad%20ITECO(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ssel.gonzalez/Downloads/PRESUPUESTO%20METALICO%20NAVE%20MERCADO%20(SR.%20SANTIAGO%20SANTANA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Analis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Users\yanel\Documents\PERSONALTRABAJOS\YANEL%200IS0E\YANEL%20FERNANDEZ\ITECO\edf.%20administrativo\PRESUPUESTO%20edificio%20administrativo%20ITE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\Users\Elsamex\Desktop\copia2\DIC-2010%20presupuesto%20hato%20mayor\PRESUPUESTOS%20HATO%20MAYOR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D11">
            <v>95</v>
          </cell>
        </row>
      </sheetData>
      <sheetData sheetId="7" refreshError="1"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m.t C"/>
      <sheetName val="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I.HORMIGON"/>
      <sheetName val="Obra de Mano"/>
      <sheetName val="Mezcla"/>
      <sheetName val="insumo"/>
      <sheetName val="exteriores"/>
      <sheetName val="Sheet4"/>
      <sheetName val="Sheet5"/>
      <sheetName val="Insumos"/>
      <sheetName val="Análisis de Precios"/>
      <sheetName val="caseta de planta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.Tierras A"/>
      <sheetName val="Análisis"/>
      <sheetName val="MO"/>
      <sheetName val="V_Tierras_A"/>
      <sheetName val="V_Tierras_A1"/>
      <sheetName val="V_Tierras_A2"/>
      <sheetName val="V_Tierras_A3"/>
      <sheetName val="Mano de Obra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mov. tierra"/>
      <sheetName val="Analisis Unitarios"/>
      <sheetName val="Cargas Sociales"/>
      <sheetName val="Datos a Project"/>
      <sheetName val="Tarifas de Alquiler de Equipo"/>
      <sheetName val="Prec_4"/>
      <sheetName val="Ana_term4"/>
      <sheetName val="PRESUP_4"/>
      <sheetName val="Prec_5"/>
      <sheetName val="Ana_term5"/>
      <sheetName val="PRESUP_5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2">
          <cell r="C32">
            <v>157</v>
          </cell>
        </row>
      </sheetData>
      <sheetData sheetId="31"/>
      <sheetData sheetId="32"/>
      <sheetData sheetId="33">
        <row r="32">
          <cell r="C32">
            <v>157</v>
          </cell>
        </row>
      </sheetData>
      <sheetData sheetId="34"/>
      <sheetData sheetId="35"/>
      <sheetData sheetId="36">
        <row r="32">
          <cell r="C32">
            <v>157</v>
          </cell>
        </row>
      </sheetData>
      <sheetData sheetId="37"/>
      <sheetData sheetId="38"/>
      <sheetData sheetId="39">
        <row r="32">
          <cell r="C32">
            <v>157</v>
          </cell>
        </row>
      </sheetData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ATERIALES_LISTADO"/>
      <sheetName val="MO"/>
      <sheetName val="analisis detallado"/>
      <sheetName val="Ins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analisis sto dgo"/>
    </sheetNames>
    <sheetDataSet>
      <sheetData sheetId="0" refreshError="1"/>
      <sheetData sheetId="1" refreshError="1"/>
      <sheetData sheetId="2" refreshError="1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 refreshError="1"/>
      <sheetData sheetId="6" refreshError="1"/>
      <sheetData sheetId="7" refreshError="1"/>
      <sheetData sheetId="8" refreshError="1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/>
      <sheetData sheetId="40">
        <row r="7">
          <cell r="C7" t="str">
            <v>Cant.</v>
          </cell>
        </row>
      </sheetData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>
        <row r="7">
          <cell r="C7" t="str">
            <v>Cant.</v>
          </cell>
        </row>
      </sheetData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>
        <row r="7">
          <cell r="C7" t="str">
            <v>Cant.</v>
          </cell>
        </row>
      </sheetData>
      <sheetData sheetId="56"/>
      <sheetData sheetId="57"/>
      <sheetData sheetId="58"/>
      <sheetData sheetId="59"/>
      <sheetData sheetId="60"/>
      <sheetData sheetId="61"/>
      <sheetData sheetId="62">
        <row r="7">
          <cell r="C7" t="str">
            <v>Cant.</v>
          </cell>
        </row>
      </sheetData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Pu-Sanit."/>
      <sheetName val="Mat"/>
      <sheetName val="Estado_Financiero"/>
      <sheetName val="R_Precios_Ajustado_"/>
      <sheetName val="anal_term"/>
      <sheetName val="Estado_Financiero1"/>
      <sheetName val="R_Precios_Ajustado_1"/>
      <sheetName val="anal_term1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Mano de obra"/>
      <sheetName val="Mezcla"/>
      <sheetName val="P.U."/>
      <sheetName val="Analisis Hormigon "/>
      <sheetName val="Analisis Terminaciones"/>
      <sheetName val="BLOQUE QUIRGICO-B"/>
      <sheetName val="Hoja1"/>
      <sheetName val="tarifa de equipos"/>
      <sheetName val="calculo de cuantias"/>
      <sheetName val="analisis de costos platea ,zap."/>
      <sheetName val="personal"/>
      <sheetName val="Hoja2"/>
      <sheetName val="PRESUPUESTO APT 79 MT2"/>
      <sheetName val="PRESUPUESTO APT 69 MT2 "/>
      <sheetName val="PRESUPUESTO APT 55 MT2 "/>
      <sheetName val="CUADRO DE MATERIALES "/>
      <sheetName val="Sheet1"/>
      <sheetName val="RESUMEN ECONOMICO"/>
      <sheetName val="Sheet3"/>
      <sheetName val="#¡REF"/>
      <sheetName val="Listado Equipos a utilizar"/>
      <sheetName val="Analisis de Precios Unitarios"/>
      <sheetName val="Hoja3"/>
      <sheetName val="Materiales"/>
      <sheetName val="Analisis Unitarios"/>
      <sheetName val="Cargas Sociales"/>
      <sheetName val="Datos a Project"/>
      <sheetName val="Tarifas de Alquiler de Equipo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Prec."/>
      <sheetName val="ANAL."/>
      <sheetName val="ANAL SANIT."/>
      <sheetName val="M. obra Plom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1">
          <cell r="I11">
            <v>1863.7719999999999</v>
          </cell>
        </row>
        <row r="12">
          <cell r="I12">
            <v>1720.396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313">
          <cell r="C1313">
            <v>34.74</v>
          </cell>
        </row>
      </sheetData>
      <sheetData sheetId="58"/>
      <sheetData sheetId="59"/>
      <sheetData sheetId="6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ISIS STO DGO"/>
      <sheetName val="anal term"/>
      <sheetName val="Ana-Sanit."/>
      <sheetName val="UASD"/>
      <sheetName val="Mat"/>
      <sheetName val="Pu-Sanit."/>
      <sheetName val="Los Ángeles (Fase II)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caseta de planta"/>
      <sheetName val="Cotz.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insumo"/>
      <sheetName val="mezcla"/>
      <sheetName val="materiales_(2)1"/>
      <sheetName val="V_Tierras_A2"/>
      <sheetName val="materiales_(2)2"/>
      <sheetName val="V_Tierras_A3"/>
      <sheetName val="materiales_(2)3"/>
      <sheetName val="Desembolso de Caja"/>
      <sheetName val="V_Tierras_A4"/>
      <sheetName val="materiales_(2)4"/>
      <sheetName val="V_Tierras_A5"/>
      <sheetName val="materiales_(2)5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/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01">
          <cell r="F201">
            <v>7792.2050656250012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  <sheetName val="M.O."/>
      <sheetName val="Ins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MANT_TRANSITO1"/>
      <sheetName val="Analisis_de_Costos_Aceras1"/>
      <sheetName val="anal_term1"/>
      <sheetName val="M_O_1"/>
      <sheetName val="Análisis_de_Precios1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Análisis_de_Precios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Insumos materiales"/>
      <sheetName val="Costos Mano de Obra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Ana. Horm mexc mort"/>
      <sheetName val="a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qqVgas"/>
      <sheetName val="OBRAMANO"/>
      <sheetName val="EQUIPOS"/>
      <sheetName val="Precio"/>
      <sheetName val="R.A.U."/>
      <sheetName val="Insumos"/>
      <sheetName val="M.O."/>
      <sheetName val="GONZALO"/>
      <sheetName val="insumo"/>
      <sheetName val="mezcla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análisis"/>
      <sheetName val="Sheet4"/>
      <sheetName val="Sheet5"/>
      <sheetName val="análisis de precios"/>
      <sheetName val="caseta de planta"/>
      <sheetName val="M.O y Rendimientos"/>
      <sheetName val="analprecvi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>
        <row r="13">
          <cell r="I13">
            <v>5208.2</v>
          </cell>
        </row>
      </sheetData>
      <sheetData sheetId="56">
        <row r="13">
          <cell r="I13">
            <v>5208.2</v>
          </cell>
        </row>
      </sheetData>
      <sheetData sheetId="57">
        <row r="13">
          <cell r="I13">
            <v>5208.2</v>
          </cell>
        </row>
      </sheetData>
      <sheetData sheetId="58">
        <row r="13">
          <cell r="I13">
            <v>5208.2</v>
          </cell>
        </row>
      </sheetData>
      <sheetData sheetId="59">
        <row r="13">
          <cell r="I13">
            <v>5208.2</v>
          </cell>
        </row>
      </sheetData>
      <sheetData sheetId="60">
        <row r="13">
          <cell r="I13">
            <v>5208.2</v>
          </cell>
        </row>
      </sheetData>
      <sheetData sheetId="61">
        <row r="13">
          <cell r="I13">
            <v>5208.2</v>
          </cell>
        </row>
      </sheetData>
      <sheetData sheetId="62">
        <row r="13">
          <cell r="I13">
            <v>5208.2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 PARTIDAS CARRET."/>
      <sheetName val="Analisis_Contrato"/>
      <sheetName val="Resumen_Precio_Equipos"/>
      <sheetName val="O_M__y_Salarios"/>
      <sheetName val="M_O_"/>
      <sheetName val="MATERIALES_LISTADO"/>
      <sheetName val="ANALISIS_PARTIDAS_CARRET_"/>
      <sheetName val="Analisis_Contrato1"/>
      <sheetName val="Resumen_Precio_Equipos1"/>
      <sheetName val="O_M__y_Salarios1"/>
      <sheetName val="M_O_1"/>
      <sheetName val="MATERIALES_LISTADO1"/>
      <sheetName val="ANALISIS_PARTIDAS_CARRET_1"/>
      <sheetName val="Analisis_Contrato2"/>
      <sheetName val="Resumen_Precio_Equipos2"/>
      <sheetName val="O_M__y_Salarios2"/>
      <sheetName val="M_O_2"/>
      <sheetName val="MATERIALES_LISTADO2"/>
      <sheetName val="ANALISIS_PARTIDAS_CARRET_2"/>
      <sheetName val="Analisis_Contrato3"/>
      <sheetName val="Resumen_Precio_Equipos3"/>
      <sheetName val="O_M__y_Salarios3"/>
      <sheetName val="M_O_3"/>
      <sheetName val="MATERIALES_LISTADO3"/>
      <sheetName val="ANALISIS_PARTIDAS_CARRET_3"/>
      <sheetName val="Analisis_Contrato4"/>
      <sheetName val="Resumen_Precio_Equipos4"/>
      <sheetName val="O_M__y_Salarios4"/>
      <sheetName val="M_O_4"/>
      <sheetName val="MATERIALES_LISTADO4"/>
      <sheetName val="ANALISIS_PARTIDAS_CARRET_4"/>
      <sheetName val="Analisis_Contrato5"/>
      <sheetName val="Resumen_Precio_Equipos5"/>
      <sheetName val="O_M__y_Salarios5"/>
      <sheetName val="M_O_5"/>
      <sheetName val="MATERIALES_LISTADO5"/>
      <sheetName val="ANALISIS_PARTIDAS_CARRET_5"/>
      <sheetName val="análisis"/>
      <sheetName val="Datos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689.6</v>
          </cell>
        </row>
      </sheetData>
      <sheetData sheetId="12"/>
      <sheetData sheetId="13"/>
      <sheetData sheetId="14"/>
      <sheetData sheetId="15"/>
      <sheetData sheetId="16"/>
      <sheetData sheetId="17">
        <row r="4">
          <cell r="B4">
            <v>689.6</v>
          </cell>
        </row>
      </sheetData>
      <sheetData sheetId="18"/>
      <sheetData sheetId="19"/>
      <sheetData sheetId="20"/>
      <sheetData sheetId="21"/>
      <sheetData sheetId="22"/>
      <sheetData sheetId="23">
        <row r="4">
          <cell r="B4">
            <v>689.6</v>
          </cell>
        </row>
      </sheetData>
      <sheetData sheetId="24"/>
      <sheetData sheetId="25"/>
      <sheetData sheetId="26"/>
      <sheetData sheetId="27"/>
      <sheetData sheetId="28"/>
      <sheetData sheetId="29">
        <row r="4">
          <cell r="B4">
            <v>689.6</v>
          </cell>
        </row>
      </sheetData>
      <sheetData sheetId="30"/>
      <sheetData sheetId="31"/>
      <sheetData sheetId="32"/>
      <sheetData sheetId="33"/>
      <sheetData sheetId="34"/>
      <sheetData sheetId="35">
        <row r="4">
          <cell r="B4">
            <v>689.6</v>
          </cell>
        </row>
      </sheetData>
      <sheetData sheetId="36"/>
      <sheetData sheetId="37"/>
      <sheetData sheetId="38"/>
      <sheetData sheetId="39"/>
      <sheetData sheetId="40"/>
      <sheetData sheetId="41">
        <row r="4">
          <cell r="B4">
            <v>689.6</v>
          </cell>
        </row>
      </sheetData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  <sheetName val="Analisis_Contrato"/>
      <sheetName val="Analisis_Contrato1"/>
      <sheetName val="Analisis_Contrato2"/>
      <sheetName val="Analisis_Contrato3"/>
      <sheetName val="Analisis_Contrato4"/>
      <sheetName val="Analisis_Contrato5"/>
      <sheetName val="capilla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Analisi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8">
          <cell r="D8">
            <v>0.5</v>
          </cell>
        </row>
      </sheetData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  <sheetName val="dat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78">
          <cell r="E1878">
            <v>370.44000000000005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>
        <row r="1139">
          <cell r="F1139">
            <v>14642.429999999998</v>
          </cell>
        </row>
      </sheetData>
      <sheetData sheetId="51">
        <row r="224">
          <cell r="G224">
            <v>492.69114999999999</v>
          </cell>
        </row>
      </sheetData>
      <sheetData sheetId="52">
        <row r="552">
          <cell r="F552">
            <v>299.31</v>
          </cell>
        </row>
      </sheetData>
      <sheetData sheetId="53">
        <row r="183">
          <cell r="C183">
            <v>351.48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139">
          <cell r="F1139">
            <v>14642.429999999998</v>
          </cell>
        </row>
      </sheetData>
      <sheetData sheetId="73">
        <row r="224">
          <cell r="G224">
            <v>492.69114999999999</v>
          </cell>
        </row>
      </sheetData>
      <sheetData sheetId="74">
        <row r="552">
          <cell r="F552">
            <v>299.31</v>
          </cell>
        </row>
      </sheetData>
      <sheetData sheetId="75">
        <row r="183">
          <cell r="C183">
            <v>351.48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OZAMIENTO"/>
      <sheetName val="Car"/>
      <sheetName val="Ins"/>
      <sheetName val="Herram"/>
      <sheetName val="Rndmto"/>
      <sheetName val="MOCuadrillas"/>
      <sheetName val="MOJornal"/>
      <sheetName val="Ana"/>
      <sheetName val="Indice"/>
      <sheetName val="Aluz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D10">
            <v>557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Análisi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a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Ebanisteria"/>
      <sheetName val="anal term"/>
      <sheetName val="Mat"/>
      <sheetName val="Jornal"/>
      <sheetName val="Precio"/>
    </sheetNames>
    <sheetDataSet>
      <sheetData sheetId="0">
        <row r="6">
          <cell r="D6">
            <v>820.26717298649987</v>
          </cell>
        </row>
      </sheetData>
      <sheetData sheetId="1">
        <row r="13">
          <cell r="O13">
            <v>50</v>
          </cell>
        </row>
      </sheetData>
      <sheetData sheetId="2">
        <row r="32">
          <cell r="J32">
            <v>120</v>
          </cell>
        </row>
      </sheetData>
      <sheetData sheetId="3">
        <row r="70">
          <cell r="D70">
            <v>3526.3227562500001</v>
          </cell>
        </row>
      </sheetData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>
        <row r="32">
          <cell r="J32">
            <v>120</v>
          </cell>
        </row>
      </sheetData>
      <sheetData sheetId="25">
        <row r="13">
          <cell r="O13">
            <v>50</v>
          </cell>
        </row>
      </sheetData>
      <sheetData sheetId="26">
        <row r="32">
          <cell r="J32">
            <v>120</v>
          </cell>
        </row>
      </sheetData>
      <sheetData sheetId="27">
        <row r="13">
          <cell r="O13">
            <v>50</v>
          </cell>
        </row>
      </sheetData>
      <sheetData sheetId="28">
        <row r="32">
          <cell r="J32">
            <v>120</v>
          </cell>
        </row>
      </sheetData>
      <sheetData sheetId="29">
        <row r="13">
          <cell r="O13">
            <v>50</v>
          </cell>
        </row>
      </sheetData>
      <sheetData sheetId="30">
        <row r="32">
          <cell r="J32">
            <v>120</v>
          </cell>
        </row>
      </sheetData>
      <sheetData sheetId="31">
        <row r="6">
          <cell r="D6">
            <v>820.26717298649987</v>
          </cell>
        </row>
      </sheetData>
      <sheetData sheetId="32">
        <row r="70">
          <cell r="D70">
            <v>3526.3227562500001</v>
          </cell>
        </row>
      </sheetData>
      <sheetData sheetId="33">
        <row r="6">
          <cell r="D6">
            <v>820.26717298649987</v>
          </cell>
        </row>
      </sheetData>
      <sheetData sheetId="34">
        <row r="70">
          <cell r="D70">
            <v>3526.3227562500001</v>
          </cell>
        </row>
      </sheetData>
      <sheetData sheetId="35">
        <row r="6">
          <cell r="D6">
            <v>820.26717298649987</v>
          </cell>
        </row>
      </sheetData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>
        <row r="32">
          <cell r="J32">
            <v>120</v>
          </cell>
        </row>
      </sheetData>
      <sheetData sheetId="45">
        <row r="13">
          <cell r="O13">
            <v>50</v>
          </cell>
        </row>
      </sheetData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>
        <row r="32">
          <cell r="J32">
            <v>120</v>
          </cell>
        </row>
      </sheetData>
      <sheetData sheetId="49">
        <row r="13">
          <cell r="O13">
            <v>50</v>
          </cell>
        </row>
      </sheetData>
      <sheetData sheetId="50">
        <row r="70">
          <cell r="D70">
            <v>3526.3227562500001</v>
          </cell>
        </row>
      </sheetData>
      <sheetData sheetId="51">
        <row r="6">
          <cell r="D6">
            <v>820.26717298649987</v>
          </cell>
        </row>
      </sheetData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>
        <row r="70">
          <cell r="D70">
            <v>3526.3227562500001</v>
          </cell>
        </row>
      </sheetData>
      <sheetData sheetId="55">
        <row r="6">
          <cell r="D6">
            <v>820.26717298649987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  <sheetName val="Partidas def."/>
      <sheetName val="Mem de Calculo"/>
      <sheetName val="ANALISIS  DE PARTIDAS"/>
      <sheetName val="Contratista"/>
      <sheetName val="Contratista 2"/>
      <sheetName val="Sheet1"/>
      <sheetName val="Analisis Unit. "/>
      <sheetName val="Cargas Sociales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1">
          <cell r="B11">
            <v>0</v>
          </cell>
        </row>
      </sheetData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INSU"/>
      <sheetName val="MO"/>
      <sheetName val="Personalizar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Precios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>
        <row r="9">
          <cell r="J9">
            <v>0</v>
          </cell>
        </row>
      </sheetData>
      <sheetData sheetId="37"/>
      <sheetData sheetId="38">
        <row r="9">
          <cell r="J9">
            <v>0</v>
          </cell>
        </row>
      </sheetData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>
        <row r="9">
          <cell r="J9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Ana"/>
      <sheetName val="Precios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materiales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Insumos"/>
      <sheetName val="Análisis de Precio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  <sheetName val="qqV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ATERIALES"/>
      <sheetName val="OBRAMANO"/>
      <sheetName val="EQUIPO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analisis_sto_dgo1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analisis_sto_dgo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Resumen Precio Equipos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analisis"/>
      <sheetName val="Sheet4"/>
      <sheetName val="Sheet5"/>
      <sheetName val="Insumos"/>
      <sheetName val="Análisis de Precios"/>
      <sheetName val="analisis_sto_dgo2"/>
      <sheetName val="EST_N__DE_OVANDO_CENTRAL_(MOD__"/>
      <sheetName val="MANO DE OBRA Y TARIFA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datos"/>
      <sheetName val="Ebanisteria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  <sheetName val="Precios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  <sheetName val="MATERIALES LISTADO"/>
      <sheetName val="Insumos"/>
      <sheetName val="Análisis de 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Análisis_de_Precio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>
        <row r="20">
          <cell r="J20">
            <v>125</v>
          </cell>
        </row>
      </sheetData>
      <sheetData sheetId="45">
        <row r="38">
          <cell r="O38">
            <v>6.5</v>
          </cell>
        </row>
      </sheetData>
      <sheetData sheetId="46"/>
      <sheetData sheetId="47"/>
      <sheetData sheetId="48"/>
      <sheetData sheetId="49"/>
      <sheetData sheetId="50">
        <row r="53">
          <cell r="D53">
            <v>2640.8667724999996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0">
          <cell r="J20">
            <v>125</v>
          </cell>
        </row>
      </sheetData>
      <sheetData sheetId="75">
        <row r="38">
          <cell r="O38">
            <v>6.5</v>
          </cell>
        </row>
      </sheetData>
      <sheetData sheetId="76"/>
      <sheetData sheetId="77"/>
      <sheetData sheetId="78"/>
      <sheetData sheetId="79"/>
      <sheetData sheetId="80">
        <row r="53">
          <cell r="D53">
            <v>2640.8667724999996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20">
          <cell r="J20">
            <v>125</v>
          </cell>
        </row>
      </sheetData>
      <sheetData sheetId="105">
        <row r="38">
          <cell r="O38">
            <v>6.5</v>
          </cell>
        </row>
      </sheetData>
      <sheetData sheetId="106"/>
      <sheetData sheetId="107"/>
      <sheetData sheetId="108"/>
      <sheetData sheetId="109"/>
      <sheetData sheetId="110">
        <row r="53">
          <cell r="D53">
            <v>2640.8667724999996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20">
          <cell r="J20">
            <v>125</v>
          </cell>
        </row>
      </sheetData>
      <sheetData sheetId="135">
        <row r="38">
          <cell r="O38">
            <v>6.5</v>
          </cell>
        </row>
      </sheetData>
      <sheetData sheetId="136"/>
      <sheetData sheetId="137"/>
      <sheetData sheetId="138"/>
      <sheetData sheetId="139"/>
      <sheetData sheetId="140">
        <row r="53">
          <cell r="D53">
            <v>2640.8667724999996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Unified Pagos- factura_rep.tx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sumos"/>
      <sheetName val="Mano de Obra"/>
      <sheetName val="Analisis"/>
      <sheetName val="Presupuesto"/>
      <sheetName val="Volumetria"/>
      <sheetName val="Cuntificaciones"/>
      <sheetName val="Resumen Acero"/>
      <sheetName val="Zapatas"/>
      <sheetName val="Columnas"/>
      <sheetName val="Vigas"/>
      <sheetName val="Losas&amp;Muros"/>
      <sheetName val="Estructura Metalica"/>
      <sheetName val="Mov. Tierra"/>
      <sheetName val="Ebanisteria"/>
      <sheetName val="Parqueo"/>
      <sheetName val="sANITARIO"/>
      <sheetName val="Puertas Aluminio"/>
      <sheetName val="Tablas Referencia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K5">
            <v>1</v>
          </cell>
        </row>
      </sheetData>
      <sheetData sheetId="13" refreshError="1"/>
      <sheetData sheetId="14">
        <row r="4">
          <cell r="L4">
            <v>0.9</v>
          </cell>
        </row>
      </sheetData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  <sheetName val="B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S pag. Dolares US$"/>
      <sheetName val="Una pag. Pesos RD$"/>
      <sheetName val="Dos pag. Pesos RD$"/>
      <sheetName val="Listas"/>
    </sheetNames>
    <sheetDataSet>
      <sheetData sheetId="0"/>
      <sheetData sheetId="1"/>
      <sheetData sheetId="2"/>
      <sheetData sheetId="3">
        <row r="5">
          <cell r="F5" t="str">
            <v>Ventanas Correderas 4 hojas.</v>
          </cell>
        </row>
        <row r="6">
          <cell r="F6" t="str">
            <v>Laminado en bola con cristal frosty.</v>
          </cell>
        </row>
        <row r="7">
          <cell r="F7" t="str">
            <v>Muro Cortina</v>
          </cell>
        </row>
        <row r="8">
          <cell r="F8" t="str">
            <v>Muro Cortina Ventana Corredera Tradiccional</v>
          </cell>
        </row>
        <row r="9">
          <cell r="F9" t="str">
            <v>Paño Fijo de Vidrio con Acero Inoxidable.</v>
          </cell>
        </row>
        <row r="10">
          <cell r="F10" t="str">
            <v>Puerta Corredera.</v>
          </cell>
        </row>
        <row r="11">
          <cell r="F11" t="str">
            <v>Puerta Automática CLEMSA de dos Hojas y Vidrio Laminado.</v>
          </cell>
        </row>
        <row r="12">
          <cell r="F12" t="str">
            <v>3 vias + 3 fijos Inf. 2.70 x 1.20+.40.</v>
          </cell>
        </row>
        <row r="13">
          <cell r="F13" t="str">
            <v>Besado.</v>
          </cell>
        </row>
        <row r="14">
          <cell r="F14" t="str">
            <v>3 vias + 3 fijos INF.2.10 X 1.60 +.40</v>
          </cell>
        </row>
        <row r="15">
          <cell r="F15" t="str">
            <v>Puerta Correderas Tradiccional</v>
          </cell>
        </row>
        <row r="16">
          <cell r="F16" t="str">
            <v>Puerta Flotante.</v>
          </cell>
        </row>
        <row r="17">
          <cell r="F17" t="str">
            <v>cristal fijo flotante</v>
          </cell>
        </row>
        <row r="18">
          <cell r="F18" t="str">
            <v>Puerta Comercial .</v>
          </cell>
        </row>
        <row r="19">
          <cell r="F19" t="str">
            <v>Ventana Corredera P-92</v>
          </cell>
        </row>
        <row r="20">
          <cell r="F20" t="str">
            <v>Ventana Corredera Tradiccional</v>
          </cell>
        </row>
        <row r="21">
          <cell r="F21" t="str">
            <v>Ventana Correderas Tradiccional (Vidrio Martillado Claro)</v>
          </cell>
        </row>
        <row r="22">
          <cell r="F22" t="str">
            <v>Ventana Proyectada 1 hoja.</v>
          </cell>
        </row>
        <row r="23">
          <cell r="F23" t="str">
            <v>Ventana Salomonica Aluminio (AA)</v>
          </cell>
        </row>
        <row r="24">
          <cell r="F24" t="str">
            <v>Ventana Salomonica Vidrio (AA)</v>
          </cell>
        </row>
        <row r="25">
          <cell r="F25" t="str">
            <v>Ventanas Correderas Tradiccional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MOJornal"/>
      <sheetName val="Estructura Metalic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Datos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Mano Obra"/>
      <sheetName val="V.Tierras A"/>
      <sheetName val="PRE Desvio Alcant.  Potable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  <row r="1520">
          <cell r="G1520">
            <v>3801.1316021875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>
        <row r="126">
          <cell r="C126">
            <v>55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1512">
          <cell r="G1512">
            <v>3526.1216021874998</v>
          </cell>
        </row>
      </sheetData>
      <sheetData sheetId="58">
        <row r="391">
          <cell r="F391">
            <v>14781.061545997285</v>
          </cell>
        </row>
      </sheetData>
      <sheetData sheetId="59">
        <row r="126">
          <cell r="C126">
            <v>55</v>
          </cell>
        </row>
      </sheetData>
      <sheetData sheetId="60">
        <row r="39">
          <cell r="D39">
            <v>4.37</v>
          </cell>
        </row>
      </sheetData>
      <sheetData sheetId="61">
        <row r="126">
          <cell r="C126">
            <v>55</v>
          </cell>
        </row>
      </sheetData>
      <sheetData sheetId="62">
        <row r="39">
          <cell r="D39">
            <v>4.37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1512">
          <cell r="G1512">
            <v>3526.1216021874998</v>
          </cell>
        </row>
      </sheetData>
      <sheetData sheetId="71">
        <row r="1512">
          <cell r="G1512">
            <v>3526.1216021874998</v>
          </cell>
        </row>
      </sheetData>
      <sheetData sheetId="72">
        <row r="1512">
          <cell r="G1512">
            <v>3526.1216021874998</v>
          </cell>
        </row>
      </sheetData>
      <sheetData sheetId="73"/>
      <sheetData sheetId="74"/>
      <sheetData sheetId="75">
        <row r="391">
          <cell r="F391">
            <v>14781.061545997285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26">
          <cell r="C126">
            <v>55</v>
          </cell>
        </row>
      </sheetData>
      <sheetData sheetId="81">
        <row r="39">
          <cell r="D39">
            <v>4.37</v>
          </cell>
        </row>
      </sheetData>
      <sheetData sheetId="82">
        <row r="1512">
          <cell r="G1512">
            <v>3526.1216021874998</v>
          </cell>
        </row>
      </sheetData>
      <sheetData sheetId="83">
        <row r="391">
          <cell r="F391">
            <v>14781.061545997285</v>
          </cell>
        </row>
      </sheetData>
      <sheetData sheetId="84">
        <row r="126">
          <cell r="C126">
            <v>55</v>
          </cell>
        </row>
      </sheetData>
      <sheetData sheetId="85">
        <row r="39">
          <cell r="D39">
            <v>4.37</v>
          </cell>
        </row>
      </sheetData>
      <sheetData sheetId="86">
        <row r="126">
          <cell r="C126">
            <v>55</v>
          </cell>
        </row>
      </sheetData>
      <sheetData sheetId="87">
        <row r="39">
          <cell r="D39">
            <v>4.37</v>
          </cell>
        </row>
      </sheetData>
      <sheetData sheetId="88">
        <row r="1512">
          <cell r="G1512">
            <v>3526.1216021874998</v>
          </cell>
        </row>
      </sheetData>
      <sheetData sheetId="89">
        <row r="134">
          <cell r="D134">
            <v>550</v>
          </cell>
        </row>
      </sheetData>
      <sheetData sheetId="90"/>
      <sheetData sheetId="91">
        <row r="134">
          <cell r="D134">
            <v>550</v>
          </cell>
        </row>
      </sheetData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391">
          <cell r="F391">
            <v>14781.0615459973</v>
          </cell>
        </row>
      </sheetData>
      <sheetData sheetId="103">
        <row r="391">
          <cell r="F391">
            <v>14781.061545997285</v>
          </cell>
        </row>
      </sheetData>
      <sheetData sheetId="104"/>
      <sheetData sheetId="105"/>
      <sheetData sheetId="106"/>
      <sheetData sheetId="107"/>
      <sheetData sheetId="108">
        <row r="1512">
          <cell r="G1512">
            <v>3526.1216021874998</v>
          </cell>
        </row>
      </sheetData>
      <sheetData sheetId="109"/>
      <sheetData sheetId="110"/>
      <sheetData sheetId="111"/>
      <sheetData sheetId="112"/>
      <sheetData sheetId="113">
        <row r="391">
          <cell r="F391">
            <v>14781.061545997285</v>
          </cell>
        </row>
      </sheetData>
      <sheetData sheetId="114">
        <row r="1512">
          <cell r="G1512">
            <v>3526.1216021874998</v>
          </cell>
        </row>
      </sheetData>
      <sheetData sheetId="115"/>
      <sheetData sheetId="116">
        <row r="126">
          <cell r="C126">
            <v>55</v>
          </cell>
        </row>
      </sheetData>
      <sheetData sheetId="117">
        <row r="39">
          <cell r="D39">
            <v>4.37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1512">
          <cell r="G1512">
            <v>3526.1216021874998</v>
          </cell>
        </row>
      </sheetData>
      <sheetData sheetId="137"/>
      <sheetData sheetId="138"/>
      <sheetData sheetId="139"/>
      <sheetData sheetId="140"/>
      <sheetData sheetId="141">
        <row r="391">
          <cell r="F391">
            <v>14781.061545997285</v>
          </cell>
        </row>
      </sheetData>
      <sheetData sheetId="142">
        <row r="1512">
          <cell r="G1512">
            <v>3526.1216021874998</v>
          </cell>
        </row>
      </sheetData>
      <sheetData sheetId="143"/>
      <sheetData sheetId="144">
        <row r="126">
          <cell r="C126">
            <v>55</v>
          </cell>
        </row>
      </sheetData>
      <sheetData sheetId="145">
        <row r="39">
          <cell r="D39">
            <v>4.37</v>
          </cell>
        </row>
      </sheetData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>
        <row r="1512">
          <cell r="G1512">
            <v>3526.1216021874998</v>
          </cell>
        </row>
      </sheetData>
      <sheetData sheetId="168"/>
      <sheetData sheetId="169"/>
      <sheetData sheetId="170"/>
      <sheetData sheetId="171"/>
      <sheetData sheetId="172">
        <row r="391">
          <cell r="F391">
            <v>14781.061545997285</v>
          </cell>
        </row>
      </sheetData>
      <sheetData sheetId="173">
        <row r="1512">
          <cell r="G1512">
            <v>3526.1216021874998</v>
          </cell>
        </row>
      </sheetData>
      <sheetData sheetId="174"/>
      <sheetData sheetId="175">
        <row r="126">
          <cell r="C126">
            <v>55</v>
          </cell>
        </row>
      </sheetData>
      <sheetData sheetId="176">
        <row r="39">
          <cell r="D39">
            <v>4.37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>
        <row r="1512">
          <cell r="G1512">
            <v>3526.1216021874998</v>
          </cell>
        </row>
      </sheetData>
      <sheetData sheetId="196"/>
      <sheetData sheetId="197"/>
      <sheetData sheetId="198"/>
      <sheetData sheetId="199"/>
      <sheetData sheetId="200">
        <row r="391">
          <cell r="F391">
            <v>14781.061545997285</v>
          </cell>
        </row>
      </sheetData>
      <sheetData sheetId="201">
        <row r="1512">
          <cell r="G1512">
            <v>3526.1216021874998</v>
          </cell>
        </row>
      </sheetData>
      <sheetData sheetId="202"/>
      <sheetData sheetId="203">
        <row r="126">
          <cell r="C126">
            <v>55</v>
          </cell>
        </row>
      </sheetData>
      <sheetData sheetId="204">
        <row r="39">
          <cell r="D39">
            <v>4.37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 refreshError="1"/>
      <sheetData sheetId="2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Materiales"/>
      <sheetName val="Datos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>
        <row r="749">
          <cell r="B749" t="str">
            <v>LISTADO DE MANO DE OBRA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49">
          <cell r="B749" t="str">
            <v>LISTADO DE MANO DE OBRA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LISTA PRECIO"/>
      <sheetName val="caseta transformador"/>
      <sheetName val="ANALISIS STO DGO"/>
      <sheetName val="Incremento Precios"/>
      <sheetName val="PARTIDAS NUEVAS"/>
      <sheetName val="Ins 2"/>
      <sheetName val="mov. tierra"/>
      <sheetName val="Ins"/>
      <sheetName val="Insumos (2)"/>
      <sheetName val="Ana.precios un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__tier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Ac. M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1.4</v>
          </cell>
        </row>
        <row r="16">
          <cell r="D16">
            <v>0.3</v>
          </cell>
        </row>
      </sheetData>
      <sheetData sheetId="12"/>
      <sheetData sheetId="1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  <sheetName val="m_o_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caseta transformador"/>
      <sheetName val="qqVgas"/>
      <sheetName val="ANALISIS PUENTE "/>
      <sheetName val="Resumen Precio Equipos"/>
      <sheetName val="o.m. y salarios"/>
      <sheetName val="Sheet4"/>
      <sheetName val="Sheet5"/>
      <sheetName val="análisis de precios"/>
      <sheetName val="caseta de planta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INSU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HORM. Y MORTEROS."/>
      <sheetName val="SALARIOS"/>
      <sheetName val="Col.Amarre"/>
      <sheetName val="Escalera"/>
      <sheetName val="Muros"/>
      <sheetName val="Materiale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  <sheetName val="Anal. horm."/>
      <sheetName val="Volumenes"/>
      <sheetName val="Pres. Adic.Y"/>
      <sheetName val="Pres. no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qqVgas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_mov_de_tierras21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med_mov_de_tierras2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lis-prec"/>
      <sheetName val="Volumenes"/>
      <sheetName val="anal term"/>
      <sheetName val="Ana-Sanit."/>
      <sheetName val="Anal. horm."/>
      <sheetName val="UASD"/>
      <sheetName val="Mat"/>
      <sheetName val="Pu-Sanit."/>
      <sheetName val="Col.Amarre"/>
      <sheetName val="Escalera"/>
      <sheetName val="Muros"/>
      <sheetName val="a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Desembolso de Caja"/>
      <sheetName val="MO"/>
      <sheetName val="med_mov_de_tierras22"/>
      <sheetName val="MANO_DE_OBRA"/>
      <sheetName val="Col_Amarre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  <sheetName val="ANALISIS STO DGO"/>
      <sheetName val="RESUMEN_(2)"/>
      <sheetName val="PASARELA_96_m"/>
      <sheetName val="PASARELA_70_m"/>
      <sheetName val="TUNEL_MARG-NORTE"/>
      <sheetName val="Acarreos_"/>
      <sheetName val="COMPRESOR_"/>
      <sheetName val="MATERIALES_"/>
      <sheetName val="MANO_DE_OBRA"/>
      <sheetName val="MANT_TRANSITO"/>
      <sheetName val="ANALISIS_MUROS_Y_ZAPATAS_"/>
      <sheetName val="PANEL_PAMPP1"/>
      <sheetName val="PANEL_PAMPP2"/>
      <sheetName val="VIGA_POSTENSADA"/>
      <sheetName val="REPORTE_SAN_LUIS"/>
      <sheetName val="ANALISIS_PARTIDAS_CARRET_"/>
      <sheetName val="OFICINA_Y_LABORATORIO"/>
      <sheetName val="RESUMEN_(2)1"/>
      <sheetName val="PASARELA_96_m1"/>
      <sheetName val="PASARELA_70_m1"/>
      <sheetName val="TUNEL_MARG-NORTE1"/>
      <sheetName val="Acarreos_1"/>
      <sheetName val="COMPRESOR_1"/>
      <sheetName val="MATERIALES_1"/>
      <sheetName val="MANO_DE_OBRA1"/>
      <sheetName val="MANT_TRANSITO1"/>
      <sheetName val="ANALISIS_MUROS_Y_ZAPATAS_1"/>
      <sheetName val="PANEL_PAMPP11"/>
      <sheetName val="PANEL_PAMPP21"/>
      <sheetName val="VIGA_POSTENSADA1"/>
      <sheetName val="REPORTE_SAN_LUIS1"/>
      <sheetName val="ANALISIS_PARTIDAS_CARRET_1"/>
      <sheetName val="OFICINA_Y_LABORATORIO1"/>
      <sheetName val="RESUMEN_(2)2"/>
      <sheetName val="PASARELA_96_m2"/>
      <sheetName val="PASARELA_70_m2"/>
      <sheetName val="TUNEL_MARG-NORTE2"/>
      <sheetName val="Acarreos_2"/>
      <sheetName val="COMPRESOR_2"/>
      <sheetName val="MATERIALES_2"/>
      <sheetName val="MANO_DE_OBRA2"/>
      <sheetName val="MANT_TRANSITO2"/>
      <sheetName val="ANALISIS_MUROS_Y_ZAPATAS_2"/>
      <sheetName val="PANEL_PAMPP12"/>
      <sheetName val="PANEL_PAMPP22"/>
      <sheetName val="VIGA_POSTENSADA2"/>
      <sheetName val="REPORTE_SAN_LUIS2"/>
      <sheetName val="ANALISIS_PARTIDAS_CARRET_2"/>
      <sheetName val="OFICINA_Y_LABORATORIO2"/>
      <sheetName val="RESUMEN_(2)3"/>
      <sheetName val="PASARELA_96_m3"/>
      <sheetName val="PASARELA_70_m3"/>
      <sheetName val="TUNEL_MARG-NORTE3"/>
      <sheetName val="Acarreos_3"/>
      <sheetName val="COMPRESOR_3"/>
      <sheetName val="MATERIALES_3"/>
      <sheetName val="MANO_DE_OBRA3"/>
      <sheetName val="MANT_TRANSITO3"/>
      <sheetName val="ANALISIS_MUROS_Y_ZAPATAS_3"/>
      <sheetName val="PANEL_PAMPP13"/>
      <sheetName val="PANEL_PAMPP23"/>
      <sheetName val="VIGA_POSTENSADA3"/>
      <sheetName val="REPORTE_SAN_LUIS3"/>
      <sheetName val="ANALISIS_PARTIDAS_CARRET_3"/>
      <sheetName val="OFICINA_Y_LABORATORIO3"/>
      <sheetName val="Pu-Sanit."/>
      <sheetName val="Mat"/>
      <sheetName val="RESUMEN_(2)4"/>
      <sheetName val="PASARELA_96_m4"/>
      <sheetName val="PASARELA_70_m4"/>
      <sheetName val="TUNEL_MARG-NORTE4"/>
      <sheetName val="Acarreos_4"/>
      <sheetName val="COMPRESOR_4"/>
      <sheetName val="MATERIALES_4"/>
      <sheetName val="MANO_DE_OBRA4"/>
      <sheetName val="MANT_TRANSITO4"/>
      <sheetName val="ANALISIS_MUROS_Y_ZAPATAS_4"/>
      <sheetName val="PANEL_PAMPP14"/>
      <sheetName val="PANEL_PAMPP24"/>
      <sheetName val="VIGA_POSTENSADA4"/>
      <sheetName val="REPORTE_SAN_LUIS4"/>
      <sheetName val="ANALISIS_PARTIDAS_CARRET_4"/>
      <sheetName val="OFICINA_Y_LABORATORIO4"/>
      <sheetName val="RESUMEN_(2)5"/>
      <sheetName val="PASARELA_96_m5"/>
      <sheetName val="PASARELA_70_m5"/>
      <sheetName val="TUNEL_MARG-NORTE5"/>
      <sheetName val="Acarreos_5"/>
      <sheetName val="COMPRESOR_5"/>
      <sheetName val="MATERIALES_5"/>
      <sheetName val="MANO_DE_OBRA5"/>
      <sheetName val="MANT_TRANSITO5"/>
      <sheetName val="ANALISIS_MUROS_Y_ZAPATAS_5"/>
      <sheetName val="PANEL_PAMPP15"/>
      <sheetName val="PANEL_PAMPP25"/>
      <sheetName val="VIGA_POSTENSADA5"/>
      <sheetName val="REPORTE_SAN_LUIS5"/>
      <sheetName val="ANALISIS_PARTIDAS_CARRET_5"/>
      <sheetName val="OFICINA_Y_LABORATORIO5"/>
      <sheetName val="Col.Amarre"/>
      <sheetName val="Escalera"/>
      <sheetName val="Mu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7">
          <cell r="H27">
            <v>803336.16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7">
          <cell r="H27">
            <v>803336.16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PRE Desvio Alcant.  Potable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_Desvio_Alcant___Potable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  <sheetName val="EST N. DE OVANDO CENTRAL (MOD. "/>
      <sheetName val="Analisis_Contrato4"/>
      <sheetName val="Calculo_de_cantidades4"/>
      <sheetName val="Analisis_4"/>
      <sheetName val="Equipos_4"/>
      <sheetName val="Mano_de_obra_4"/>
      <sheetName val="m_t_C4"/>
      <sheetName val="mov__de_tierra4"/>
      <sheetName val="I_HORMIGON4"/>
      <sheetName val="PRE_Desvio_Alcant___Potable4"/>
      <sheetName val="Analisis_Contrato5"/>
      <sheetName val="Calculo_de_cantidades5"/>
      <sheetName val="Analisis_5"/>
      <sheetName val="Equipos_5"/>
      <sheetName val="Mano_de_obra_5"/>
      <sheetName val="m_t_C5"/>
      <sheetName val="mov__de_tierra5"/>
      <sheetName val="I_HORMIGON5"/>
      <sheetName val="PRE_Desvio_Alcant___Potable5"/>
      <sheetName val="qqVgas"/>
      <sheetName val="Sheet4"/>
    </sheetNames>
    <sheetDataSet>
      <sheetData sheetId="0" refreshError="1"/>
      <sheetData sheetId="1"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I.HORMIGON"/>
      <sheetName val="Grupo V"/>
      <sheetName val="Desembolso de Caja"/>
      <sheetName val="Grupo_V"/>
      <sheetName val="Desembolso_de_Caja"/>
      <sheetName val="Grupo_V1"/>
      <sheetName val="Desembolso_de_Caja1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CLINICA RURAL"/>
      <sheetName val="LISTADO EQUIPOS"/>
      <sheetName val="ANALISIS DE COSTOS"/>
      <sheetName val="Materiales"/>
      <sheetName val="MdeObra"/>
      <sheetName val="Ins 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Analisis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peso"/>
      <sheetName val="Cargas Sociales"/>
      <sheetName val="Analisis Unit. "/>
      <sheetName val="M.O Y Rendtos"/>
      <sheetName val="Analisis de Costos"/>
      <sheetName val="INS"/>
      <sheetName val="HORM. Y MORTEROS."/>
      <sheetName val="SALARIOS"/>
      <sheetName val="Macro1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/>
      <sheetData sheetId="20" refreshError="1"/>
      <sheetData sheetId="21"/>
      <sheetData sheetId="22">
        <row r="6">
          <cell r="D6">
            <v>0.8</v>
          </cell>
        </row>
      </sheetData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>
        <row r="6">
          <cell r="D6">
            <v>0.8</v>
          </cell>
        </row>
      </sheetData>
      <sheetData sheetId="32">
        <row r="6">
          <cell r="D6">
            <v>0.8</v>
          </cell>
        </row>
      </sheetData>
      <sheetData sheetId="33"/>
      <sheetData sheetId="34"/>
      <sheetData sheetId="35"/>
      <sheetData sheetId="36"/>
      <sheetData sheetId="37">
        <row r="6">
          <cell r="D6">
            <v>0.8</v>
          </cell>
        </row>
      </sheetData>
      <sheetData sheetId="38">
        <row r="6">
          <cell r="D6">
            <v>0.8</v>
          </cell>
        </row>
      </sheetData>
      <sheetData sheetId="39"/>
      <sheetData sheetId="40"/>
      <sheetData sheetId="41"/>
      <sheetData sheetId="42"/>
      <sheetData sheetId="43" refreshError="1"/>
      <sheetData sheetId="44">
        <row r="6">
          <cell r="D6">
            <v>0.8</v>
          </cell>
        </row>
      </sheetData>
      <sheetData sheetId="45"/>
      <sheetData sheetId="46"/>
      <sheetData sheetId="47"/>
      <sheetData sheetId="48"/>
      <sheetData sheetId="49"/>
      <sheetData sheetId="50">
        <row r="6">
          <cell r="D6">
            <v>0.8</v>
          </cell>
        </row>
      </sheetData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Senalizacion"/>
      <sheetName val="Materiales"/>
      <sheetName val="MO"/>
      <sheetName val="Gastos_Generales"/>
      <sheetName val="Cub__01"/>
      <sheetName val="Analisis_Costo"/>
      <sheetName val="Salarios"/>
      <sheetName val="PRESUPUESTO"/>
      <sheetName val="Sheet1"/>
      <sheetName val="Sheet3"/>
      <sheetName val="Materiales y Precios"/>
      <sheetName val="peso"/>
      <sheetName val="presup."/>
      <sheetName val="Gastos_Generales2"/>
      <sheetName val="Cub__012"/>
      <sheetName val="Analisis_Costo2"/>
      <sheetName val="FCC-005_ANDAMIOS1"/>
      <sheetName val="FCC-002_ACERO1"/>
      <sheetName val="FCC-004_CALZOS1"/>
      <sheetName val="med_mov_de_tierras1"/>
      <sheetName val="Trabajos_Generales1"/>
      <sheetName val="Labor_FD11"/>
      <sheetName val="Gastos_Generales1"/>
      <sheetName val="Cub__011"/>
      <sheetName val="Analisis_Costo1"/>
      <sheetName val="FCC-005_ANDAMIOS"/>
      <sheetName val="FCC-002_ACERO"/>
      <sheetName val="FCC-004_CALZOS"/>
      <sheetName val="med_mov_de_tierras"/>
      <sheetName val="Trabajos_Generales"/>
      <sheetName val="Labor_FD1"/>
      <sheetName val="presup_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NT.TRANSITO"/>
      <sheetName val="INSUMOS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5">
          <cell r="B5">
            <v>2</v>
          </cell>
        </row>
      </sheetData>
      <sheetData sheetId="33">
        <row r="4">
          <cell r="A4" t="str">
            <v>Id.</v>
          </cell>
        </row>
      </sheetData>
      <sheetData sheetId="34">
        <row r="5">
          <cell r="B5">
            <v>2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A4" t="str">
            <v>Id.</v>
          </cell>
        </row>
      </sheetData>
      <sheetData sheetId="41"/>
      <sheetData sheetId="42">
        <row r="4">
          <cell r="A4" t="str">
            <v>Id.</v>
          </cell>
        </row>
      </sheetData>
      <sheetData sheetId="43"/>
      <sheetData sheetId="44">
        <row r="4">
          <cell r="A4" t="str">
            <v>Id.</v>
          </cell>
        </row>
      </sheetData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A4" t="str">
            <v>Id.</v>
          </cell>
        </row>
      </sheetData>
      <sheetData sheetId="72"/>
      <sheetData sheetId="73">
        <row r="4">
          <cell r="A4" t="str">
            <v>Id.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A4" t="str">
            <v>Id.</v>
          </cell>
        </row>
      </sheetData>
      <sheetData sheetId="82"/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Precios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tarifa equipo"/>
      <sheetName val="analisis"/>
      <sheetName val="Pres. exterior"/>
      <sheetName val="Análisis Civil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H3">
            <v>35.9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iece - Nave Metalica"/>
      <sheetName val="Resumen Cuantias"/>
      <sheetName val="Listado Precios"/>
      <sheetName val="Análisis de Costos"/>
      <sheetName val="M.O."/>
      <sheetName val="PRESUPUESTO "/>
    </sheetNames>
    <sheetDataSet>
      <sheetData sheetId="0"/>
      <sheetData sheetId="1">
        <row r="5">
          <cell r="A5" t="str">
            <v>W 14 x 90  (Columnas)</v>
          </cell>
        </row>
        <row r="6">
          <cell r="A6" t="str">
            <v>Correas Z 8" x 3/32" (Longitud = 54.80 mts)</v>
          </cell>
        </row>
        <row r="7">
          <cell r="A7" t="str">
            <v>Tillas Ø 1/2" (longitud= 1.30 mts)</v>
          </cell>
        </row>
        <row r="8">
          <cell r="A8" t="str">
            <v>Tensores Ø 3/4"  (longitud= 9.25 mts)</v>
          </cell>
        </row>
        <row r="9">
          <cell r="A9" t="str">
            <v xml:space="preserve">Casquillo 4" </v>
          </cell>
        </row>
        <row r="10">
          <cell r="A10" t="str">
            <v>Palometas para caño 14"</v>
          </cell>
        </row>
        <row r="11">
          <cell r="A11" t="str">
            <v>Caño 14" de desarrollo</v>
          </cell>
        </row>
        <row r="12">
          <cell r="A12" t="str">
            <v>Caballete 24" de desarrollo</v>
          </cell>
        </row>
        <row r="13">
          <cell r="A13" t="str">
            <v>Cubre falta 24" de desarrollo</v>
          </cell>
        </row>
        <row r="14">
          <cell r="A14" t="str">
            <v>Aluzinc Cal 26</v>
          </cell>
        </row>
        <row r="15">
          <cell r="A15" t="str">
            <v>Mezcla Grout</v>
          </cell>
        </row>
        <row r="16">
          <cell r="A16" t="str">
            <v>PL 15.74" x 15.74" x 2" (Pedestales)</v>
          </cell>
        </row>
        <row r="17">
          <cell r="A17" t="str">
            <v>Perno Ø 1" x 17.5" A325N (Anclaje Pedestal)</v>
          </cell>
        </row>
        <row r="18">
          <cell r="A18" t="str">
            <v>Perno Ø 3/4" x1-1/2" (Conexión Correas con Casquillos)</v>
          </cell>
        </row>
        <row r="21">
          <cell r="A21" t="str">
            <v>Perfil HSS 6" x 6" x 3/8"</v>
          </cell>
        </row>
        <row r="22">
          <cell r="A22" t="str">
            <v>Perfil HSS 3" x 3" x 1/4"</v>
          </cell>
        </row>
        <row r="25">
          <cell r="A25" t="str">
            <v>Perfil HSS 6" x 6" x 3/8"</v>
          </cell>
        </row>
        <row r="26">
          <cell r="A26" t="str">
            <v>Perfil HSS 3" x 3" x 1/4"</v>
          </cell>
        </row>
        <row r="29">
          <cell r="A29" t="str">
            <v>Angular L 4" x 4" x 3/8" de 0.30 mts (Inferior)</v>
          </cell>
        </row>
        <row r="30">
          <cell r="A30" t="str">
            <v>Angular L 4" x 4" x 3/8" de 0.30 mts (Superior)</v>
          </cell>
        </row>
        <row r="31">
          <cell r="A31" t="str">
            <v>PL 12" x 24" x 3/4" (Superior)</v>
          </cell>
        </row>
        <row r="32">
          <cell r="A32" t="str">
            <v>PL 5" x 10" x 3/8" (Superior)</v>
          </cell>
        </row>
        <row r="35">
          <cell r="A35" t="str">
            <v>Correas Z 6" Cal. 14 (Longitud = 22.20 mts)</v>
          </cell>
        </row>
        <row r="36">
          <cell r="A36" t="str">
            <v>Correas Z 6" Cal. 14 (Longitud = 13.40 mts)</v>
          </cell>
        </row>
        <row r="37">
          <cell r="A37" t="str">
            <v>Correas Z 6" Cal. 14 (Longitud = 5.54 mts)</v>
          </cell>
        </row>
        <row r="38">
          <cell r="A38" t="str">
            <v>Aluzinc Cal 26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#REF"/>
      <sheetName val="HORM. Y MORTEROS."/>
      <sheetName val="SALARIOS"/>
      <sheetName val="anal_term1"/>
      <sheetName val="HORM__Y_MORTEROS_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med.mov.de tierras"/>
      <sheetName val="Ana"/>
      <sheetName val="Ins"/>
      <sheetName val="Ins 2"/>
      <sheetName val="Analisis"/>
      <sheetName val="presup."/>
      <sheetName val="presup_"/>
      <sheetName val="presup_1"/>
      <sheetName val="presup_2"/>
      <sheetName val="presup_3"/>
      <sheetName val="Analisis Detallado"/>
      <sheetName val="Copia de Analisis"/>
      <sheetName val="presup_4"/>
      <sheetName val="presup_5"/>
      <sheetName val="anal term"/>
      <sheetName val="Mat"/>
      <sheetName val="Jornal"/>
      <sheetName val="M.O.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D5">
            <v>47</v>
          </cell>
        </row>
        <row r="6">
          <cell r="D6">
            <v>959.12</v>
          </cell>
        </row>
        <row r="7">
          <cell r="D7">
            <v>1453.97</v>
          </cell>
        </row>
        <row r="8">
          <cell r="D8">
            <v>20</v>
          </cell>
        </row>
        <row r="9">
          <cell r="D9">
            <v>26</v>
          </cell>
        </row>
        <row r="10">
          <cell r="D10">
            <v>30</v>
          </cell>
        </row>
        <row r="11">
          <cell r="D11">
            <v>95</v>
          </cell>
        </row>
        <row r="12">
          <cell r="D12">
            <v>350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8">
          <cell r="D18">
            <v>43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1966</v>
          </cell>
        </row>
        <row r="22">
          <cell r="D22">
            <v>1253.97</v>
          </cell>
        </row>
        <row r="28">
          <cell r="D28">
            <v>43</v>
          </cell>
        </row>
        <row r="35">
          <cell r="D35">
            <v>5684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29">
          <cell r="F29">
            <v>10822.41</v>
          </cell>
        </row>
        <row r="37">
          <cell r="F37">
            <v>4299.8692000000001</v>
          </cell>
        </row>
        <row r="45">
          <cell r="F45">
            <v>4893.2488000000003</v>
          </cell>
        </row>
        <row r="50">
          <cell r="F50">
            <v>10822.41</v>
          </cell>
        </row>
        <row r="100">
          <cell r="F100">
            <v>4164.9917857142855</v>
          </cell>
        </row>
        <row r="125">
          <cell r="F125">
            <v>4250.7278357142859</v>
          </cell>
        </row>
        <row r="158">
          <cell r="F158">
            <v>8.0559999999999992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tabSelected="1" view="pageBreakPreview" zoomScale="120" zoomScaleNormal="120" zoomScaleSheetLayoutView="120" workbookViewId="0">
      <selection activeCell="A3" sqref="A3:F3"/>
    </sheetView>
  </sheetViews>
  <sheetFormatPr baseColWidth="10" defaultColWidth="11.44140625" defaultRowHeight="13.2" x14ac:dyDescent="0.3"/>
  <cols>
    <col min="1" max="1" width="7" style="6" customWidth="1"/>
    <col min="2" max="2" width="57.109375" style="6" customWidth="1"/>
    <col min="3" max="3" width="13.33203125" style="4" customWidth="1"/>
    <col min="4" max="4" width="8.33203125" style="4" bestFit="1" customWidth="1"/>
    <col min="5" max="5" width="12.5546875" style="9" bestFit="1" customWidth="1"/>
    <col min="6" max="6" width="16.109375" style="5" customWidth="1"/>
    <col min="7" max="16384" width="11.44140625" style="6"/>
  </cols>
  <sheetData>
    <row r="1" spans="1:6" ht="17.399999999999999" x14ac:dyDescent="0.3">
      <c r="A1" s="233"/>
      <c r="B1" s="233"/>
      <c r="C1" s="233"/>
      <c r="D1" s="233"/>
      <c r="E1" s="233"/>
      <c r="F1" s="233"/>
    </row>
    <row r="2" spans="1:6" ht="17.399999999999999" x14ac:dyDescent="0.3">
      <c r="A2" s="233" t="s">
        <v>130</v>
      </c>
      <c r="B2" s="233"/>
      <c r="C2" s="233"/>
      <c r="D2" s="233"/>
      <c r="E2" s="233"/>
      <c r="F2" s="233"/>
    </row>
    <row r="3" spans="1:6" ht="17.399999999999999" x14ac:dyDescent="0.3">
      <c r="A3" s="243" t="s">
        <v>131</v>
      </c>
      <c r="B3" s="243"/>
      <c r="C3" s="243"/>
      <c r="D3" s="243"/>
      <c r="E3" s="243"/>
      <c r="F3" s="243"/>
    </row>
    <row r="4" spans="1:6" ht="15.6" x14ac:dyDescent="0.3">
      <c r="A4" s="244" t="s">
        <v>132</v>
      </c>
      <c r="B4" s="244"/>
      <c r="C4" s="244"/>
      <c r="D4" s="244"/>
      <c r="E4" s="244"/>
      <c r="F4" s="244"/>
    </row>
    <row r="5" spans="1:6" ht="15.6" x14ac:dyDescent="0.3">
      <c r="A5" s="234" t="s">
        <v>133</v>
      </c>
      <c r="B5" s="234"/>
      <c r="C5" s="234"/>
      <c r="D5" s="234"/>
      <c r="E5" s="234"/>
      <c r="F5" s="234"/>
    </row>
    <row r="6" spans="1:6" ht="15.6" x14ac:dyDescent="0.3">
      <c r="A6" s="12"/>
      <c r="B6" s="10"/>
      <c r="C6" s="10"/>
      <c r="D6" s="10"/>
      <c r="E6" s="10"/>
      <c r="F6" s="10"/>
    </row>
    <row r="7" spans="1:6" ht="25.2" customHeight="1" x14ac:dyDescent="0.3">
      <c r="A7" s="247" t="s">
        <v>155</v>
      </c>
      <c r="B7" s="246" t="s">
        <v>185</v>
      </c>
      <c r="C7" s="246"/>
      <c r="D7" s="246"/>
      <c r="E7" s="14"/>
      <c r="F7" s="15"/>
    </row>
    <row r="8" spans="1:6" ht="20.25" customHeight="1" x14ac:dyDescent="0.3">
      <c r="A8" s="13" t="s">
        <v>184</v>
      </c>
      <c r="B8" s="225" t="s">
        <v>183</v>
      </c>
      <c r="C8" s="11"/>
      <c r="D8" s="235" t="s">
        <v>134</v>
      </c>
      <c r="E8" s="236"/>
      <c r="F8" s="19">
        <f>F280</f>
        <v>0</v>
      </c>
    </row>
    <row r="9" spans="1:6" ht="13.5" customHeight="1" x14ac:dyDescent="0.3">
      <c r="A9" s="16" t="s">
        <v>156</v>
      </c>
      <c r="B9" s="17" t="s">
        <v>157</v>
      </c>
      <c r="C9" s="18"/>
      <c r="D9" s="245" t="s">
        <v>159</v>
      </c>
      <c r="E9" s="245"/>
      <c r="F9" s="245"/>
    </row>
    <row r="10" spans="1:6" s="7" customFormat="1" ht="15.6" x14ac:dyDescent="0.3">
      <c r="A10" s="226" t="s">
        <v>0</v>
      </c>
      <c r="B10" s="227" t="s">
        <v>1</v>
      </c>
      <c r="C10" s="228" t="s">
        <v>2</v>
      </c>
      <c r="D10" s="229" t="s">
        <v>3</v>
      </c>
      <c r="E10" s="229" t="s">
        <v>4</v>
      </c>
      <c r="F10" s="230" t="s">
        <v>5</v>
      </c>
    </row>
    <row r="11" spans="1:6" s="7" customFormat="1" ht="14.25" customHeight="1" x14ac:dyDescent="0.3">
      <c r="A11" s="77"/>
      <c r="B11" s="78"/>
      <c r="C11" s="79"/>
      <c r="D11" s="80"/>
      <c r="E11" s="80"/>
      <c r="F11" s="81"/>
    </row>
    <row r="12" spans="1:6" s="8" customFormat="1" ht="15.6" x14ac:dyDescent="0.3">
      <c r="A12" s="82">
        <v>1</v>
      </c>
      <c r="B12" s="83" t="s">
        <v>6</v>
      </c>
      <c r="C12" s="84"/>
      <c r="D12" s="84"/>
      <c r="E12" s="85"/>
      <c r="F12" s="86"/>
    </row>
    <row r="13" spans="1:6" s="2" customFormat="1" ht="15.6" x14ac:dyDescent="0.3">
      <c r="A13" s="87" t="s">
        <v>7</v>
      </c>
      <c r="B13" s="88" t="s">
        <v>8</v>
      </c>
      <c r="C13" s="84">
        <v>1</v>
      </c>
      <c r="D13" s="89" t="s">
        <v>158</v>
      </c>
      <c r="E13" s="85"/>
      <c r="F13" s="90">
        <f>+ROUND(C13*E13,2)</f>
        <v>0</v>
      </c>
    </row>
    <row r="14" spans="1:6" s="2" customFormat="1" ht="18" customHeight="1" x14ac:dyDescent="0.3">
      <c r="A14" s="87" t="s">
        <v>10</v>
      </c>
      <c r="B14" s="88" t="s">
        <v>11</v>
      </c>
      <c r="C14" s="84">
        <v>1616.55394</v>
      </c>
      <c r="D14" s="89" t="s">
        <v>12</v>
      </c>
      <c r="E14" s="85"/>
      <c r="F14" s="90">
        <f>+ROUND(C14*E14,2)</f>
        <v>0</v>
      </c>
    </row>
    <row r="15" spans="1:6" s="2" customFormat="1" ht="15.6" x14ac:dyDescent="0.3">
      <c r="A15" s="87" t="s">
        <v>149</v>
      </c>
      <c r="B15" s="88" t="s">
        <v>17</v>
      </c>
      <c r="C15" s="84">
        <v>2</v>
      </c>
      <c r="D15" s="89" t="s">
        <v>18</v>
      </c>
      <c r="E15" s="85"/>
      <c r="F15" s="90">
        <f>+ROUND(C15*E15,2)</f>
        <v>0</v>
      </c>
    </row>
    <row r="16" spans="1:6" s="8" customFormat="1" ht="15.6" x14ac:dyDescent="0.3">
      <c r="A16" s="87"/>
      <c r="B16" s="83"/>
      <c r="C16" s="84"/>
      <c r="D16" s="84"/>
      <c r="E16" s="85"/>
      <c r="F16" s="91">
        <f>SUM(F13:F15)</f>
        <v>0</v>
      </c>
    </row>
    <row r="17" spans="1:6" s="8" customFormat="1" ht="15.6" x14ac:dyDescent="0.3">
      <c r="A17" s="92"/>
      <c r="B17" s="93" t="s">
        <v>19</v>
      </c>
      <c r="C17" s="76"/>
      <c r="D17" s="76"/>
      <c r="E17" s="76"/>
      <c r="F17" s="94">
        <f>SUM(F16)</f>
        <v>0</v>
      </c>
    </row>
    <row r="18" spans="1:6" s="8" customFormat="1" ht="15.6" x14ac:dyDescent="0.3">
      <c r="A18" s="95"/>
      <c r="B18" s="96"/>
      <c r="C18" s="97"/>
      <c r="D18" s="98"/>
      <c r="E18" s="99"/>
      <c r="F18" s="100"/>
    </row>
    <row r="19" spans="1:6" s="8" customFormat="1" ht="15.6" x14ac:dyDescent="0.3">
      <c r="A19" s="101" t="s">
        <v>20</v>
      </c>
      <c r="B19" s="75" t="s">
        <v>21</v>
      </c>
      <c r="C19" s="97"/>
      <c r="D19" s="97"/>
      <c r="E19" s="99"/>
      <c r="F19" s="102"/>
    </row>
    <row r="20" spans="1:6" s="8" customFormat="1" ht="15.6" x14ac:dyDescent="0.3">
      <c r="A20" s="101" t="s">
        <v>22</v>
      </c>
      <c r="B20" s="103" t="s">
        <v>23</v>
      </c>
      <c r="C20" s="104"/>
      <c r="D20" s="98"/>
      <c r="E20" s="99"/>
      <c r="F20" s="105"/>
    </row>
    <row r="21" spans="1:6" s="8" customFormat="1" ht="15.6" x14ac:dyDescent="0.3">
      <c r="A21" s="95" t="s">
        <v>7</v>
      </c>
      <c r="B21" s="106" t="s">
        <v>24</v>
      </c>
      <c r="C21" s="97">
        <v>1393.5</v>
      </c>
      <c r="D21" s="98" t="s">
        <v>25</v>
      </c>
      <c r="E21" s="99"/>
      <c r="F21" s="90">
        <f>+ROUND(C21*E21,2)</f>
        <v>0</v>
      </c>
    </row>
    <row r="22" spans="1:6" s="8" customFormat="1" ht="15.6" x14ac:dyDescent="0.3">
      <c r="A22" s="95" t="s">
        <v>150</v>
      </c>
      <c r="B22" s="96" t="s">
        <v>27</v>
      </c>
      <c r="C22" s="97">
        <v>171.92</v>
      </c>
      <c r="D22" s="98" t="s">
        <v>25</v>
      </c>
      <c r="E22" s="99"/>
      <c r="F22" s="90">
        <f>+ROUND(C22*E22,2)</f>
        <v>0</v>
      </c>
    </row>
    <row r="23" spans="1:6" s="8" customFormat="1" ht="15.6" x14ac:dyDescent="0.3">
      <c r="A23" s="107"/>
      <c r="B23" s="108" t="s">
        <v>160</v>
      </c>
      <c r="C23" s="109"/>
      <c r="D23" s="109"/>
      <c r="E23" s="109"/>
      <c r="F23" s="110">
        <f>SUM(F21:F22)</f>
        <v>0</v>
      </c>
    </row>
    <row r="24" spans="1:6" s="8" customFormat="1" ht="15.6" x14ac:dyDescent="0.3">
      <c r="A24" s="101"/>
      <c r="B24" s="111"/>
      <c r="C24" s="111"/>
      <c r="D24" s="111"/>
      <c r="E24" s="111"/>
      <c r="F24" s="112"/>
    </row>
    <row r="25" spans="1:6" s="8" customFormat="1" ht="15.6" x14ac:dyDescent="0.3">
      <c r="A25" s="101" t="s">
        <v>28</v>
      </c>
      <c r="B25" s="113" t="s">
        <v>33</v>
      </c>
      <c r="C25" s="114"/>
      <c r="D25" s="114"/>
      <c r="E25" s="99"/>
      <c r="F25" s="102"/>
    </row>
    <row r="26" spans="1:6" s="8" customFormat="1" ht="30.6" customHeight="1" x14ac:dyDescent="0.3">
      <c r="A26" s="95" t="s">
        <v>151</v>
      </c>
      <c r="B26" s="106" t="s">
        <v>35</v>
      </c>
      <c r="C26" s="104">
        <v>2.8076500000000002</v>
      </c>
      <c r="D26" s="114" t="s">
        <v>26</v>
      </c>
      <c r="E26" s="99"/>
      <c r="F26" s="90">
        <f t="shared" ref="F26" si="0">+ROUND(C26*E26,2)</f>
        <v>0</v>
      </c>
    </row>
    <row r="27" spans="1:6" s="8" customFormat="1" ht="15.6" x14ac:dyDescent="0.3">
      <c r="A27" s="107"/>
      <c r="B27" s="108" t="s">
        <v>174</v>
      </c>
      <c r="C27" s="109"/>
      <c r="D27" s="109"/>
      <c r="E27" s="109"/>
      <c r="F27" s="91">
        <f>SUM(F26:F26)</f>
        <v>0</v>
      </c>
    </row>
    <row r="28" spans="1:6" s="8" customFormat="1" ht="15.6" x14ac:dyDescent="0.3">
      <c r="A28" s="95"/>
      <c r="B28" s="115"/>
      <c r="C28" s="114"/>
      <c r="D28" s="98"/>
      <c r="E28" s="99"/>
      <c r="F28" s="105"/>
    </row>
    <row r="29" spans="1:6" s="1" customFormat="1" ht="21" customHeight="1" x14ac:dyDescent="0.3">
      <c r="A29" s="116" t="s">
        <v>32</v>
      </c>
      <c r="B29" s="117" t="s">
        <v>45</v>
      </c>
      <c r="C29" s="118"/>
      <c r="D29" s="118"/>
      <c r="E29" s="119"/>
      <c r="F29" s="120"/>
    </row>
    <row r="30" spans="1:6" s="8" customFormat="1" ht="30.6" customHeight="1" x14ac:dyDescent="0.3">
      <c r="A30" s="95" t="s">
        <v>7</v>
      </c>
      <c r="B30" s="96" t="s">
        <v>46</v>
      </c>
      <c r="C30" s="104">
        <v>1204.3800000000001</v>
      </c>
      <c r="D30" s="98" t="s">
        <v>25</v>
      </c>
      <c r="E30" s="99"/>
      <c r="F30" s="90">
        <f>+ROUND(C30*E30,2)</f>
        <v>0</v>
      </c>
    </row>
    <row r="31" spans="1:6" s="8" customFormat="1" ht="15.6" x14ac:dyDescent="0.3">
      <c r="A31" s="107"/>
      <c r="B31" s="107" t="s">
        <v>163</v>
      </c>
      <c r="C31" s="109"/>
      <c r="D31" s="109"/>
      <c r="E31" s="109"/>
      <c r="F31" s="91">
        <f>SUM(F30)</f>
        <v>0</v>
      </c>
    </row>
    <row r="32" spans="1:6" s="8" customFormat="1" ht="15.6" x14ac:dyDescent="0.3">
      <c r="A32" s="121"/>
      <c r="B32" s="122"/>
      <c r="C32" s="123"/>
      <c r="D32" s="123"/>
      <c r="E32" s="122"/>
      <c r="F32" s="86"/>
    </row>
    <row r="33" spans="1:6" s="8" customFormat="1" ht="15.6" customHeight="1" x14ac:dyDescent="0.3">
      <c r="A33" s="124"/>
      <c r="B33" s="124" t="s">
        <v>47</v>
      </c>
      <c r="C33" s="76"/>
      <c r="D33" s="76"/>
      <c r="E33" s="76"/>
      <c r="F33" s="94">
        <f>F31+F27+F23</f>
        <v>0</v>
      </c>
    </row>
    <row r="34" spans="1:6" s="3" customFormat="1" ht="15.6" x14ac:dyDescent="0.3">
      <c r="A34" s="125"/>
      <c r="B34" s="126"/>
      <c r="C34" s="127"/>
      <c r="D34" s="127"/>
      <c r="E34" s="128"/>
      <c r="F34" s="120"/>
    </row>
    <row r="35" spans="1:6" s="1" customFormat="1" ht="17.399999999999999" customHeight="1" x14ac:dyDescent="0.3">
      <c r="A35" s="129" t="s">
        <v>48</v>
      </c>
      <c r="B35" s="130" t="s">
        <v>49</v>
      </c>
      <c r="C35" s="131"/>
      <c r="D35" s="131"/>
      <c r="E35" s="128"/>
      <c r="F35" s="120"/>
    </row>
    <row r="36" spans="1:6" s="3" customFormat="1" ht="25.2" customHeight="1" x14ac:dyDescent="0.3">
      <c r="A36" s="125"/>
      <c r="B36" s="126" t="s">
        <v>50</v>
      </c>
      <c r="C36" s="126"/>
      <c r="D36" s="126"/>
      <c r="E36" s="126"/>
      <c r="F36" s="202"/>
    </row>
    <row r="37" spans="1:6" s="3" customFormat="1" ht="21" customHeight="1" x14ac:dyDescent="0.3">
      <c r="A37" s="125" t="s">
        <v>7</v>
      </c>
      <c r="B37" s="126" t="str">
        <f>+'[56]Resumen Cuantias'!A5</f>
        <v>W 14 x 90  (Columnas)</v>
      </c>
      <c r="C37" s="127">
        <v>16200</v>
      </c>
      <c r="D37" s="127" t="s">
        <v>128</v>
      </c>
      <c r="E37" s="128"/>
      <c r="F37" s="120">
        <f t="shared" ref="F37:F50" si="1">+E37*C37</f>
        <v>0</v>
      </c>
    </row>
    <row r="38" spans="1:6" s="3" customFormat="1" ht="21" customHeight="1" x14ac:dyDescent="0.3">
      <c r="A38" s="125" t="s">
        <v>10</v>
      </c>
      <c r="B38" s="126" t="str">
        <f>+'[56]Resumen Cuantias'!A6</f>
        <v>Correas Z 8" x 3/32" (Longitud = 54.80 mts)</v>
      </c>
      <c r="C38" s="127">
        <v>24</v>
      </c>
      <c r="D38" s="127" t="s">
        <v>129</v>
      </c>
      <c r="E38" s="128"/>
      <c r="F38" s="120">
        <f t="shared" si="1"/>
        <v>0</v>
      </c>
    </row>
    <row r="39" spans="1:6" s="3" customFormat="1" ht="21" customHeight="1" x14ac:dyDescent="0.3">
      <c r="A39" s="125" t="s">
        <v>13</v>
      </c>
      <c r="B39" s="126" t="str">
        <f>+'[56]Resumen Cuantias'!A7</f>
        <v>Tillas Ø 1/2" (longitud= 1.30 mts)</v>
      </c>
      <c r="C39" s="127">
        <v>480</v>
      </c>
      <c r="D39" s="127" t="s">
        <v>129</v>
      </c>
      <c r="E39" s="128"/>
      <c r="F39" s="120">
        <f t="shared" si="1"/>
        <v>0</v>
      </c>
    </row>
    <row r="40" spans="1:6" s="3" customFormat="1" ht="21" customHeight="1" x14ac:dyDescent="0.3">
      <c r="A40" s="125" t="s">
        <v>15</v>
      </c>
      <c r="B40" s="126" t="str">
        <f>+'[56]Resumen Cuantias'!A8</f>
        <v>Tensores Ø 3/4"  (longitud= 9.25 mts)</v>
      </c>
      <c r="C40" s="127">
        <v>32</v>
      </c>
      <c r="D40" s="127" t="s">
        <v>129</v>
      </c>
      <c r="E40" s="128"/>
      <c r="F40" s="120">
        <f t="shared" si="1"/>
        <v>0</v>
      </c>
    </row>
    <row r="41" spans="1:6" s="3" customFormat="1" ht="21" customHeight="1" x14ac:dyDescent="0.3">
      <c r="A41" s="125" t="s">
        <v>16</v>
      </c>
      <c r="B41" s="126" t="str">
        <f>+'[56]Resumen Cuantias'!A9</f>
        <v xml:space="preserve">Casquillo 4" </v>
      </c>
      <c r="C41" s="127">
        <v>276</v>
      </c>
      <c r="D41" s="127" t="s">
        <v>129</v>
      </c>
      <c r="E41" s="128"/>
      <c r="F41" s="120">
        <f t="shared" si="1"/>
        <v>0</v>
      </c>
    </row>
    <row r="42" spans="1:6" s="3" customFormat="1" ht="21" customHeight="1" x14ac:dyDescent="0.3">
      <c r="A42" s="125" t="s">
        <v>34</v>
      </c>
      <c r="B42" s="126" t="str">
        <f>+'[56]Resumen Cuantias'!A10</f>
        <v>Palometas para caño 14"</v>
      </c>
      <c r="C42" s="127">
        <v>100</v>
      </c>
      <c r="D42" s="127" t="s">
        <v>129</v>
      </c>
      <c r="E42" s="128"/>
      <c r="F42" s="120">
        <f t="shared" si="1"/>
        <v>0</v>
      </c>
    </row>
    <row r="43" spans="1:6" s="3" customFormat="1" ht="18" customHeight="1" x14ac:dyDescent="0.3">
      <c r="A43" s="125" t="s">
        <v>51</v>
      </c>
      <c r="B43" s="126" t="str">
        <f>+'[56]Resumen Cuantias'!A11</f>
        <v>Caño 14" de desarrollo</v>
      </c>
      <c r="C43" s="127">
        <v>109.6</v>
      </c>
      <c r="D43" s="127" t="s">
        <v>12</v>
      </c>
      <c r="E43" s="128"/>
      <c r="F43" s="120">
        <f t="shared" si="1"/>
        <v>0</v>
      </c>
    </row>
    <row r="44" spans="1:6" s="3" customFormat="1" ht="21" customHeight="1" x14ac:dyDescent="0.3">
      <c r="A44" s="125" t="s">
        <v>52</v>
      </c>
      <c r="B44" s="126" t="str">
        <f>+'[56]Resumen Cuantias'!A12</f>
        <v>Caballete 24" de desarrollo</v>
      </c>
      <c r="C44" s="127">
        <v>54.8</v>
      </c>
      <c r="D44" s="127" t="s">
        <v>12</v>
      </c>
      <c r="E44" s="128"/>
      <c r="F44" s="120">
        <f t="shared" si="1"/>
        <v>0</v>
      </c>
    </row>
    <row r="45" spans="1:6" s="3" customFormat="1" ht="16.8" customHeight="1" x14ac:dyDescent="0.3">
      <c r="A45" s="125" t="s">
        <v>53</v>
      </c>
      <c r="B45" s="126" t="str">
        <f>+'[56]Resumen Cuantias'!A13</f>
        <v>Cubre falta 24" de desarrollo</v>
      </c>
      <c r="C45" s="127">
        <v>91.52</v>
      </c>
      <c r="D45" s="127" t="s">
        <v>12</v>
      </c>
      <c r="E45" s="128"/>
      <c r="F45" s="120">
        <f t="shared" si="1"/>
        <v>0</v>
      </c>
    </row>
    <row r="46" spans="1:6" s="3" customFormat="1" ht="21" customHeight="1" x14ac:dyDescent="0.3">
      <c r="A46" s="125" t="s">
        <v>54</v>
      </c>
      <c r="B46" s="126" t="str">
        <f>+'[56]Resumen Cuantias'!A14</f>
        <v>Aluzinc Cal 26</v>
      </c>
      <c r="C46" s="127">
        <v>1453.95</v>
      </c>
      <c r="D46" s="127" t="s">
        <v>25</v>
      </c>
      <c r="E46" s="128"/>
      <c r="F46" s="120">
        <f t="shared" si="1"/>
        <v>0</v>
      </c>
    </row>
    <row r="47" spans="1:6" s="3" customFormat="1" ht="16.8" customHeight="1" x14ac:dyDescent="0.3">
      <c r="A47" s="125" t="s">
        <v>55</v>
      </c>
      <c r="B47" s="126" t="str">
        <f>+'[56]Resumen Cuantias'!A15</f>
        <v>Mezcla Grout</v>
      </c>
      <c r="C47" s="127">
        <v>0.4</v>
      </c>
      <c r="D47" s="127" t="s">
        <v>26</v>
      </c>
      <c r="E47" s="128"/>
      <c r="F47" s="120">
        <f t="shared" si="1"/>
        <v>0</v>
      </c>
    </row>
    <row r="48" spans="1:6" s="3" customFormat="1" ht="15" customHeight="1" x14ac:dyDescent="0.3">
      <c r="A48" s="125" t="s">
        <v>56</v>
      </c>
      <c r="B48" s="126" t="str">
        <f>+'[56]Resumen Cuantias'!A16</f>
        <v>PL 15.74" x 15.74" x 2" (Pedestales)</v>
      </c>
      <c r="C48" s="127">
        <v>2890.73</v>
      </c>
      <c r="D48" s="127" t="s">
        <v>128</v>
      </c>
      <c r="E48" s="128"/>
      <c r="F48" s="120">
        <f t="shared" si="1"/>
        <v>0</v>
      </c>
    </row>
    <row r="49" spans="1:6" s="3" customFormat="1" ht="18" customHeight="1" x14ac:dyDescent="0.3">
      <c r="A49" s="125" t="s">
        <v>57</v>
      </c>
      <c r="B49" s="126" t="str">
        <f>+'[56]Resumen Cuantias'!A17</f>
        <v>Perno Ø 1" x 17.5" A325N (Anclaje Pedestal)</v>
      </c>
      <c r="C49" s="127">
        <v>160</v>
      </c>
      <c r="D49" s="127" t="s">
        <v>129</v>
      </c>
      <c r="E49" s="128"/>
      <c r="F49" s="120">
        <f t="shared" si="1"/>
        <v>0</v>
      </c>
    </row>
    <row r="50" spans="1:6" s="3" customFormat="1" ht="17.399999999999999" customHeight="1" x14ac:dyDescent="0.3">
      <c r="A50" s="125" t="s">
        <v>58</v>
      </c>
      <c r="B50" s="126" t="str">
        <f>+'[56]Resumen Cuantias'!A18</f>
        <v>Perno Ø 3/4" x1-1/2" (Conexión Correas con Casquillos)</v>
      </c>
      <c r="C50" s="127">
        <v>552</v>
      </c>
      <c r="D50" s="127" t="s">
        <v>129</v>
      </c>
      <c r="E50" s="128"/>
      <c r="F50" s="120">
        <f t="shared" si="1"/>
        <v>0</v>
      </c>
    </row>
    <row r="51" spans="1:6" s="3" customFormat="1" ht="15.6" customHeight="1" x14ac:dyDescent="0.3">
      <c r="A51" s="132"/>
      <c r="B51" s="133" t="s">
        <v>160</v>
      </c>
      <c r="C51" s="133"/>
      <c r="D51" s="133"/>
      <c r="E51" s="133"/>
      <c r="F51" s="134">
        <f>SUM(F37:F50)</f>
        <v>0</v>
      </c>
    </row>
    <row r="52" spans="1:6" s="3" customFormat="1" ht="13.8" customHeight="1" x14ac:dyDescent="0.3">
      <c r="A52" s="125"/>
      <c r="B52" s="126"/>
      <c r="C52" s="127"/>
      <c r="D52" s="127"/>
      <c r="E52" s="128"/>
      <c r="F52" s="120"/>
    </row>
    <row r="53" spans="1:6" s="3" customFormat="1" ht="15.6" x14ac:dyDescent="0.3">
      <c r="A53" s="129" t="s">
        <v>28</v>
      </c>
      <c r="B53" s="130" t="s">
        <v>59</v>
      </c>
      <c r="C53" s="127"/>
      <c r="D53" s="127"/>
      <c r="E53" s="128"/>
      <c r="F53" s="120"/>
    </row>
    <row r="54" spans="1:6" s="3" customFormat="1" ht="18.600000000000001" customHeight="1" x14ac:dyDescent="0.3">
      <c r="A54" s="125" t="s">
        <v>7</v>
      </c>
      <c r="B54" s="126" t="str">
        <f>+'[56]Resumen Cuantias'!A21</f>
        <v>Perfil HSS 6" x 6" x 3/8"</v>
      </c>
      <c r="C54" s="127">
        <v>43418.400000000001</v>
      </c>
      <c r="D54" s="127" t="s">
        <v>128</v>
      </c>
      <c r="E54" s="128"/>
      <c r="F54" s="120">
        <f>+E54*C54</f>
        <v>0</v>
      </c>
    </row>
    <row r="55" spans="1:6" s="3" customFormat="1" ht="15.6" customHeight="1" x14ac:dyDescent="0.3">
      <c r="A55" s="125" t="s">
        <v>10</v>
      </c>
      <c r="B55" s="126" t="str">
        <f>+'[56]Resumen Cuantias'!A22</f>
        <v>Perfil HSS 3" x 3" x 1/4"</v>
      </c>
      <c r="C55" s="127">
        <v>8281.4</v>
      </c>
      <c r="D55" s="127" t="s">
        <v>128</v>
      </c>
      <c r="E55" s="128"/>
      <c r="F55" s="120">
        <f>+E55*C55</f>
        <v>0</v>
      </c>
    </row>
    <row r="56" spans="1:6" s="3" customFormat="1" ht="15.6" customHeight="1" x14ac:dyDescent="0.3">
      <c r="A56" s="132"/>
      <c r="B56" s="132" t="s">
        <v>162</v>
      </c>
      <c r="C56" s="133"/>
      <c r="D56" s="133"/>
      <c r="E56" s="133"/>
      <c r="F56" s="134">
        <f>SUM(F54:F55)</f>
        <v>0</v>
      </c>
    </row>
    <row r="57" spans="1:6" s="3" customFormat="1" ht="15.6" x14ac:dyDescent="0.3">
      <c r="A57" s="125"/>
      <c r="B57" s="126"/>
      <c r="C57" s="127"/>
      <c r="D57" s="127"/>
      <c r="E57" s="128"/>
      <c r="F57" s="120"/>
    </row>
    <row r="58" spans="1:6" s="3" customFormat="1" ht="21" customHeight="1" x14ac:dyDescent="0.3">
      <c r="A58" s="129" t="s">
        <v>32</v>
      </c>
      <c r="B58" s="130" t="s">
        <v>60</v>
      </c>
      <c r="C58" s="127"/>
      <c r="D58" s="127"/>
      <c r="E58" s="128"/>
      <c r="F58" s="120"/>
    </row>
    <row r="59" spans="1:6" s="3" customFormat="1" ht="15" customHeight="1" x14ac:dyDescent="0.3">
      <c r="A59" s="125" t="s">
        <v>7</v>
      </c>
      <c r="B59" s="126" t="str">
        <f>+'[56]Resumen Cuantias'!A25</f>
        <v>Perfil HSS 6" x 6" x 3/8"</v>
      </c>
      <c r="C59" s="127">
        <v>29678.400000000001</v>
      </c>
      <c r="D59" s="127" t="s">
        <v>128</v>
      </c>
      <c r="E59" s="128"/>
      <c r="F59" s="120">
        <f>+E59*C59</f>
        <v>0</v>
      </c>
    </row>
    <row r="60" spans="1:6" s="3" customFormat="1" ht="16.8" customHeight="1" x14ac:dyDescent="0.3">
      <c r="A60" s="125" t="s">
        <v>10</v>
      </c>
      <c r="B60" s="126" t="str">
        <f>+'[56]Resumen Cuantias'!A26</f>
        <v>Perfil HSS 3" x 3" x 1/4"</v>
      </c>
      <c r="C60" s="127">
        <v>5286</v>
      </c>
      <c r="D60" s="127" t="s">
        <v>128</v>
      </c>
      <c r="E60" s="128"/>
      <c r="F60" s="120">
        <f>+E60*C60</f>
        <v>0</v>
      </c>
    </row>
    <row r="61" spans="1:6" s="3" customFormat="1" ht="15" customHeight="1" x14ac:dyDescent="0.3">
      <c r="A61" s="132"/>
      <c r="B61" s="132" t="s">
        <v>163</v>
      </c>
      <c r="C61" s="133"/>
      <c r="D61" s="133"/>
      <c r="E61" s="133"/>
      <c r="F61" s="134">
        <f>SUM(F59:F60)</f>
        <v>0</v>
      </c>
    </row>
    <row r="62" spans="1:6" s="3" customFormat="1" ht="13.2" customHeight="1" x14ac:dyDescent="0.3">
      <c r="A62" s="125"/>
      <c r="B62" s="126"/>
      <c r="C62" s="127"/>
      <c r="D62" s="127"/>
      <c r="E62" s="128"/>
      <c r="F62" s="120"/>
    </row>
    <row r="63" spans="1:6" s="3" customFormat="1" ht="19.8" customHeight="1" x14ac:dyDescent="0.3">
      <c r="A63" s="129" t="s">
        <v>36</v>
      </c>
      <c r="B63" s="130" t="s">
        <v>61</v>
      </c>
      <c r="C63" s="127"/>
      <c r="D63" s="127"/>
      <c r="E63" s="128"/>
      <c r="F63" s="120"/>
    </row>
    <row r="64" spans="1:6" s="3" customFormat="1" ht="18" customHeight="1" x14ac:dyDescent="0.3">
      <c r="A64" s="125" t="s">
        <v>7</v>
      </c>
      <c r="B64" s="126" t="str">
        <f>+'[56]Resumen Cuantias'!A29</f>
        <v>Angular L 4" x 4" x 3/8" de 0.30 mts (Inferior)</v>
      </c>
      <c r="C64" s="127">
        <v>35</v>
      </c>
      <c r="D64" s="127" t="s">
        <v>129</v>
      </c>
      <c r="E64" s="128"/>
      <c r="F64" s="120">
        <f t="shared" ref="F64:F67" si="2">+E64*C64</f>
        <v>0</v>
      </c>
    </row>
    <row r="65" spans="1:6" s="3" customFormat="1" ht="16.8" customHeight="1" x14ac:dyDescent="0.3">
      <c r="A65" s="125" t="s">
        <v>10</v>
      </c>
      <c r="B65" s="126" t="str">
        <f>+'[56]Resumen Cuantias'!A30</f>
        <v>Angular L 4" x 4" x 3/8" de 0.30 mts (Superior)</v>
      </c>
      <c r="C65" s="127">
        <v>70</v>
      </c>
      <c r="D65" s="127" t="s">
        <v>129</v>
      </c>
      <c r="E65" s="128"/>
      <c r="F65" s="120">
        <f t="shared" si="2"/>
        <v>0</v>
      </c>
    </row>
    <row r="66" spans="1:6" s="3" customFormat="1" ht="19.8" customHeight="1" x14ac:dyDescent="0.3">
      <c r="A66" s="125" t="s">
        <v>13</v>
      </c>
      <c r="B66" s="126" t="str">
        <f>+'[56]Resumen Cuantias'!A31</f>
        <v>PL 12" x 24" x 3/4" (Superior)</v>
      </c>
      <c r="C66" s="127">
        <v>35</v>
      </c>
      <c r="D66" s="127" t="s">
        <v>129</v>
      </c>
      <c r="E66" s="128"/>
      <c r="F66" s="120">
        <f t="shared" si="2"/>
        <v>0</v>
      </c>
    </row>
    <row r="67" spans="1:6" s="3" customFormat="1" ht="15.6" customHeight="1" x14ac:dyDescent="0.3">
      <c r="A67" s="125" t="s">
        <v>15</v>
      </c>
      <c r="B67" s="126" t="str">
        <f>+'[56]Resumen Cuantias'!A32</f>
        <v>PL 5" x 10" x 3/8" (Superior)</v>
      </c>
      <c r="C67" s="127">
        <v>70</v>
      </c>
      <c r="D67" s="127" t="s">
        <v>129</v>
      </c>
      <c r="E67" s="128"/>
      <c r="F67" s="120">
        <f t="shared" si="2"/>
        <v>0</v>
      </c>
    </row>
    <row r="68" spans="1:6" s="3" customFormat="1" ht="14.4" customHeight="1" x14ac:dyDescent="0.3">
      <c r="A68" s="132"/>
      <c r="B68" s="132" t="s">
        <v>164</v>
      </c>
      <c r="C68" s="133"/>
      <c r="D68" s="133"/>
      <c r="E68" s="133"/>
      <c r="F68" s="134">
        <f>SUM(F64:F67)</f>
        <v>0</v>
      </c>
    </row>
    <row r="69" spans="1:6" s="3" customFormat="1" ht="14.4" customHeight="1" x14ac:dyDescent="0.3">
      <c r="A69" s="125"/>
      <c r="B69" s="126"/>
      <c r="C69" s="127"/>
      <c r="D69" s="127"/>
      <c r="E69" s="128"/>
      <c r="F69" s="120"/>
    </row>
    <row r="70" spans="1:6" s="3" customFormat="1" ht="21" customHeight="1" x14ac:dyDescent="0.3">
      <c r="A70" s="129" t="s">
        <v>38</v>
      </c>
      <c r="B70" s="130" t="s">
        <v>62</v>
      </c>
      <c r="C70" s="127"/>
      <c r="D70" s="127"/>
      <c r="E70" s="128"/>
      <c r="F70" s="120"/>
    </row>
    <row r="71" spans="1:6" s="3" customFormat="1" ht="21" customHeight="1" x14ac:dyDescent="0.3">
      <c r="A71" s="125" t="s">
        <v>7</v>
      </c>
      <c r="B71" s="126" t="str">
        <f>+'[56]Resumen Cuantias'!A35</f>
        <v>Correas Z 6" Cal. 14 (Longitud = 22.20 mts)</v>
      </c>
      <c r="C71" s="127">
        <v>4</v>
      </c>
      <c r="D71" s="127" t="s">
        <v>129</v>
      </c>
      <c r="E71" s="128"/>
      <c r="F71" s="120">
        <f t="shared" ref="F71:F74" si="3">+E71*C71</f>
        <v>0</v>
      </c>
    </row>
    <row r="72" spans="1:6" s="3" customFormat="1" ht="18.600000000000001" customHeight="1" x14ac:dyDescent="0.3">
      <c r="A72" s="125" t="s">
        <v>10</v>
      </c>
      <c r="B72" s="126" t="str">
        <f>+'[56]Resumen Cuantias'!A36</f>
        <v>Correas Z 6" Cal. 14 (Longitud = 13.40 mts)</v>
      </c>
      <c r="C72" s="127">
        <v>2</v>
      </c>
      <c r="D72" s="127" t="s">
        <v>129</v>
      </c>
      <c r="E72" s="128"/>
      <c r="F72" s="120">
        <f t="shared" si="3"/>
        <v>0</v>
      </c>
    </row>
    <row r="73" spans="1:6" s="3" customFormat="1" ht="21" customHeight="1" x14ac:dyDescent="0.3">
      <c r="A73" s="125" t="s">
        <v>13</v>
      </c>
      <c r="B73" s="126" t="str">
        <f>+'[56]Resumen Cuantias'!A37</f>
        <v>Correas Z 6" Cal. 14 (Longitud = 5.54 mts)</v>
      </c>
      <c r="C73" s="127">
        <v>2</v>
      </c>
      <c r="D73" s="127" t="s">
        <v>129</v>
      </c>
      <c r="E73" s="128"/>
      <c r="F73" s="120">
        <f t="shared" si="3"/>
        <v>0</v>
      </c>
    </row>
    <row r="74" spans="1:6" s="3" customFormat="1" ht="16.8" customHeight="1" x14ac:dyDescent="0.3">
      <c r="A74" s="125" t="s">
        <v>15</v>
      </c>
      <c r="B74" s="126" t="str">
        <f>+'[56]Resumen Cuantias'!A38</f>
        <v>Aluzinc Cal 26</v>
      </c>
      <c r="C74" s="127">
        <v>531.96</v>
      </c>
      <c r="D74" s="127" t="s">
        <v>25</v>
      </c>
      <c r="E74" s="128"/>
      <c r="F74" s="120">
        <f t="shared" si="3"/>
        <v>0</v>
      </c>
    </row>
    <row r="75" spans="1:6" s="3" customFormat="1" ht="17.399999999999999" customHeight="1" x14ac:dyDescent="0.3">
      <c r="A75" s="132"/>
      <c r="B75" s="132" t="s">
        <v>165</v>
      </c>
      <c r="C75" s="133"/>
      <c r="D75" s="133"/>
      <c r="E75" s="133"/>
      <c r="F75" s="134">
        <f>SUM(F71:F74)</f>
        <v>0</v>
      </c>
    </row>
    <row r="76" spans="1:6" s="3" customFormat="1" ht="15.75" customHeight="1" x14ac:dyDescent="0.3">
      <c r="A76" s="125"/>
      <c r="B76" s="126"/>
      <c r="C76" s="127"/>
      <c r="D76" s="127"/>
      <c r="E76" s="128"/>
      <c r="F76" s="120"/>
    </row>
    <row r="77" spans="1:6" s="3" customFormat="1" ht="18.75" customHeight="1" x14ac:dyDescent="0.3">
      <c r="A77" s="135"/>
      <c r="B77" s="135" t="s">
        <v>63</v>
      </c>
      <c r="C77" s="136"/>
      <c r="D77" s="136"/>
      <c r="E77" s="136"/>
      <c r="F77" s="137">
        <f>F51+F56+F61+F68+F75</f>
        <v>0</v>
      </c>
    </row>
    <row r="78" spans="1:6" s="7" customFormat="1" ht="15.6" x14ac:dyDescent="0.3">
      <c r="A78" s="125"/>
      <c r="B78" s="138"/>
      <c r="C78" s="131"/>
      <c r="D78" s="131"/>
      <c r="E78" s="139"/>
      <c r="F78" s="140"/>
    </row>
    <row r="79" spans="1:6" s="8" customFormat="1" ht="15.6" x14ac:dyDescent="0.3">
      <c r="A79" s="141" t="s">
        <v>64</v>
      </c>
      <c r="B79" s="83" t="s">
        <v>65</v>
      </c>
      <c r="C79" s="84"/>
      <c r="D79" s="84"/>
      <c r="E79" s="85"/>
      <c r="F79" s="90"/>
    </row>
    <row r="80" spans="1:6" s="8" customFormat="1" ht="15.6" x14ac:dyDescent="0.3">
      <c r="A80" s="87"/>
      <c r="B80" s="88"/>
      <c r="C80" s="84"/>
      <c r="D80" s="84"/>
      <c r="E80" s="85"/>
      <c r="F80" s="90"/>
    </row>
    <row r="81" spans="1:6" s="8" customFormat="1" ht="15.6" x14ac:dyDescent="0.3">
      <c r="A81" s="141" t="s">
        <v>22</v>
      </c>
      <c r="B81" s="142" t="s">
        <v>23</v>
      </c>
      <c r="C81" s="143"/>
      <c r="D81" s="89"/>
      <c r="E81" s="85"/>
      <c r="F81" s="90"/>
    </row>
    <row r="82" spans="1:6" s="8" customFormat="1" ht="15.6" x14ac:dyDescent="0.3">
      <c r="A82" s="87" t="s">
        <v>7</v>
      </c>
      <c r="B82" s="144" t="s">
        <v>24</v>
      </c>
      <c r="C82" s="145">
        <v>1</v>
      </c>
      <c r="D82" s="89" t="s">
        <v>9</v>
      </c>
      <c r="E82" s="85"/>
      <c r="F82" s="205">
        <f>+ROUND(C82*E82,2)</f>
        <v>0</v>
      </c>
    </row>
    <row r="83" spans="1:6" s="8" customFormat="1" ht="12" customHeight="1" x14ac:dyDescent="0.3">
      <c r="A83" s="87"/>
      <c r="B83" s="133" t="s">
        <v>160</v>
      </c>
      <c r="C83" s="145"/>
      <c r="D83" s="89"/>
      <c r="E83" s="85"/>
      <c r="F83" s="204">
        <f>SUM(F82)</f>
        <v>0</v>
      </c>
    </row>
    <row r="84" spans="1:6" s="8" customFormat="1" ht="12" customHeight="1" x14ac:dyDescent="0.3">
      <c r="A84" s="87"/>
      <c r="B84" s="133"/>
      <c r="C84" s="145"/>
      <c r="D84" s="89"/>
      <c r="E84" s="85"/>
      <c r="F84" s="180"/>
    </row>
    <row r="85" spans="1:6" s="8" customFormat="1" ht="15.6" x14ac:dyDescent="0.3">
      <c r="A85" s="141" t="s">
        <v>28</v>
      </c>
      <c r="B85" s="147" t="s">
        <v>33</v>
      </c>
      <c r="C85" s="145"/>
      <c r="D85" s="145"/>
      <c r="E85" s="85"/>
      <c r="F85" s="148"/>
    </row>
    <row r="86" spans="1:6" s="8" customFormat="1" ht="28.2" customHeight="1" x14ac:dyDescent="0.3">
      <c r="A86" s="87" t="s">
        <v>7</v>
      </c>
      <c r="B86" s="144" t="s">
        <v>66</v>
      </c>
      <c r="C86" s="145">
        <v>8.8000000000000023E-2</v>
      </c>
      <c r="D86" s="89" t="s">
        <v>26</v>
      </c>
      <c r="E86" s="85"/>
      <c r="F86" s="90">
        <f>+ROUND(C86*E86,2)</f>
        <v>0</v>
      </c>
    </row>
    <row r="87" spans="1:6" s="8" customFormat="1" ht="25.2" customHeight="1" x14ac:dyDescent="0.3">
      <c r="A87" s="87" t="s">
        <v>10</v>
      </c>
      <c r="B87" s="144" t="s">
        <v>67</v>
      </c>
      <c r="C87" s="143">
        <v>0.20400000000000001</v>
      </c>
      <c r="D87" s="89" t="s">
        <v>26</v>
      </c>
      <c r="E87" s="85"/>
      <c r="F87" s="90">
        <f>+ROUND(C87*E87,2)</f>
        <v>0</v>
      </c>
    </row>
    <row r="88" spans="1:6" s="8" customFormat="1" ht="18" customHeight="1" x14ac:dyDescent="0.3">
      <c r="A88" s="149"/>
      <c r="B88" s="133" t="s">
        <v>175</v>
      </c>
      <c r="C88" s="150"/>
      <c r="D88" s="150"/>
      <c r="E88" s="150"/>
      <c r="F88" s="91">
        <f>SUM(F86:F87)</f>
        <v>0</v>
      </c>
    </row>
    <row r="89" spans="1:6" s="8" customFormat="1" ht="15.6" x14ac:dyDescent="0.3">
      <c r="A89" s="87"/>
      <c r="B89" s="144"/>
      <c r="C89" s="145"/>
      <c r="D89" s="145"/>
      <c r="E89" s="85"/>
      <c r="F89" s="90"/>
    </row>
    <row r="90" spans="1:6" s="8" customFormat="1" ht="15.6" x14ac:dyDescent="0.3">
      <c r="A90" s="141" t="s">
        <v>32</v>
      </c>
      <c r="B90" s="142" t="s">
        <v>37</v>
      </c>
      <c r="C90" s="145"/>
      <c r="D90" s="145"/>
      <c r="E90" s="85"/>
      <c r="F90" s="90"/>
    </row>
    <row r="91" spans="1:6" s="8" customFormat="1" ht="17.399999999999999" customHeight="1" x14ac:dyDescent="0.3">
      <c r="A91" s="87" t="s">
        <v>7</v>
      </c>
      <c r="B91" s="144" t="s">
        <v>68</v>
      </c>
      <c r="C91" s="143">
        <v>8.4600000000000009</v>
      </c>
      <c r="D91" s="89" t="s">
        <v>25</v>
      </c>
      <c r="E91" s="85"/>
      <c r="F91" s="205">
        <f>+ROUND(C91*E91,2)</f>
        <v>0</v>
      </c>
    </row>
    <row r="92" spans="1:6" s="8" customFormat="1" ht="17.399999999999999" customHeight="1" x14ac:dyDescent="0.3">
      <c r="A92" s="87"/>
      <c r="B92" s="133" t="s">
        <v>163</v>
      </c>
      <c r="C92" s="143"/>
      <c r="D92" s="89"/>
      <c r="E92" s="85"/>
      <c r="F92" s="91">
        <f>SUM(F91)</f>
        <v>0</v>
      </c>
    </row>
    <row r="93" spans="1:6" s="8" customFormat="1" ht="15.6" x14ac:dyDescent="0.3">
      <c r="A93" s="87"/>
      <c r="B93" s="146"/>
      <c r="C93" s="145"/>
      <c r="D93" s="89"/>
      <c r="E93" s="85"/>
      <c r="F93" s="90"/>
    </row>
    <row r="94" spans="1:6" s="8" customFormat="1" ht="15.6" x14ac:dyDescent="0.3">
      <c r="A94" s="141" t="s">
        <v>36</v>
      </c>
      <c r="B94" s="147" t="s">
        <v>39</v>
      </c>
      <c r="C94" s="145"/>
      <c r="D94" s="145"/>
      <c r="E94" s="85"/>
      <c r="F94" s="90"/>
    </row>
    <row r="95" spans="1:6" s="8" customFormat="1" ht="15.6" x14ac:dyDescent="0.3">
      <c r="A95" s="87" t="s">
        <v>7</v>
      </c>
      <c r="B95" s="144" t="s">
        <v>40</v>
      </c>
      <c r="C95" s="143">
        <v>16.920000000000002</v>
      </c>
      <c r="D95" s="145" t="s">
        <v>25</v>
      </c>
      <c r="E95" s="85"/>
      <c r="F95" s="90">
        <f>+ROUND(C95*E95,2)</f>
        <v>0</v>
      </c>
    </row>
    <row r="96" spans="1:6" s="8" customFormat="1" ht="18" customHeight="1" x14ac:dyDescent="0.3">
      <c r="A96" s="87" t="s">
        <v>10</v>
      </c>
      <c r="B96" s="144" t="s">
        <v>41</v>
      </c>
      <c r="C96" s="143">
        <v>9.64</v>
      </c>
      <c r="D96" s="89" t="s">
        <v>25</v>
      </c>
      <c r="E96" s="85"/>
      <c r="F96" s="90">
        <f>+ROUND(C96*E96,2)</f>
        <v>0</v>
      </c>
    </row>
    <row r="97" spans="1:6" s="8" customFormat="1" ht="21.6" customHeight="1" x14ac:dyDescent="0.3">
      <c r="A97" s="87" t="s">
        <v>13</v>
      </c>
      <c r="B97" s="144" t="s">
        <v>42</v>
      </c>
      <c r="C97" s="143">
        <v>9.64</v>
      </c>
      <c r="D97" s="89" t="s">
        <v>25</v>
      </c>
      <c r="E97" s="85"/>
      <c r="F97" s="90">
        <f>+ROUND(C97*E97,2)</f>
        <v>0</v>
      </c>
    </row>
    <row r="98" spans="1:6" s="8" customFormat="1" ht="15.6" x14ac:dyDescent="0.3">
      <c r="A98" s="87" t="s">
        <v>15</v>
      </c>
      <c r="B98" s="144" t="s">
        <v>43</v>
      </c>
      <c r="C98" s="143">
        <v>71.45</v>
      </c>
      <c r="D98" s="89" t="s">
        <v>12</v>
      </c>
      <c r="E98" s="85"/>
      <c r="F98" s="90">
        <f>+ROUND(C98*E98,2)</f>
        <v>0</v>
      </c>
    </row>
    <row r="99" spans="1:6" s="8" customFormat="1" ht="15.6" x14ac:dyDescent="0.3">
      <c r="A99" s="87" t="s">
        <v>16</v>
      </c>
      <c r="B99" s="144" t="s">
        <v>69</v>
      </c>
      <c r="C99" s="143">
        <v>25.5</v>
      </c>
      <c r="D99" s="89" t="s">
        <v>12</v>
      </c>
      <c r="E99" s="85"/>
      <c r="F99" s="90">
        <f>+ROUND(C99*E99,2)</f>
        <v>0</v>
      </c>
    </row>
    <row r="100" spans="1:6" s="8" customFormat="1" ht="15.6" x14ac:dyDescent="0.3">
      <c r="A100" s="149"/>
      <c r="B100" s="133" t="s">
        <v>176</v>
      </c>
      <c r="C100" s="150"/>
      <c r="D100" s="150"/>
      <c r="E100" s="150"/>
      <c r="F100" s="91">
        <f>SUM(F95:F99)</f>
        <v>0</v>
      </c>
    </row>
    <row r="101" spans="1:6" s="8" customFormat="1" ht="10.199999999999999" customHeight="1" x14ac:dyDescent="0.3">
      <c r="A101" s="87"/>
      <c r="B101" s="146"/>
      <c r="C101" s="145"/>
      <c r="D101" s="89"/>
      <c r="E101" s="85"/>
      <c r="F101" s="90"/>
    </row>
    <row r="102" spans="1:6" s="8" customFormat="1" ht="15.6" x14ac:dyDescent="0.3">
      <c r="A102" s="141" t="s">
        <v>38</v>
      </c>
      <c r="B102" s="147" t="s">
        <v>45</v>
      </c>
      <c r="C102" s="145"/>
      <c r="D102" s="89"/>
      <c r="E102" s="85"/>
      <c r="F102" s="90"/>
    </row>
    <row r="103" spans="1:6" s="8" customFormat="1" ht="15.6" x14ac:dyDescent="0.3">
      <c r="A103" s="87" t="s">
        <v>7</v>
      </c>
      <c r="B103" s="88" t="s">
        <v>70</v>
      </c>
      <c r="C103" s="143">
        <v>6.52</v>
      </c>
      <c r="D103" s="89" t="s">
        <v>25</v>
      </c>
      <c r="E103" s="85"/>
      <c r="F103" s="205">
        <f>+ROUND(C103*E103,2)</f>
        <v>0</v>
      </c>
    </row>
    <row r="104" spans="1:6" s="8" customFormat="1" ht="15.6" x14ac:dyDescent="0.3">
      <c r="A104" s="87"/>
      <c r="B104" s="133" t="s">
        <v>177</v>
      </c>
      <c r="C104" s="143"/>
      <c r="D104" s="89"/>
      <c r="E104" s="85"/>
      <c r="F104" s="91">
        <f>SUM(F103)</f>
        <v>0</v>
      </c>
    </row>
    <row r="105" spans="1:6" s="8" customFormat="1" ht="14.4" customHeight="1" x14ac:dyDescent="0.3">
      <c r="A105" s="87"/>
      <c r="B105" s="146"/>
      <c r="C105" s="145"/>
      <c r="D105" s="89"/>
      <c r="E105" s="85"/>
      <c r="F105" s="90"/>
    </row>
    <row r="106" spans="1:6" s="8" customFormat="1" ht="15.6" x14ac:dyDescent="0.3">
      <c r="A106" s="151" t="s">
        <v>44</v>
      </c>
      <c r="B106" s="152" t="s">
        <v>71</v>
      </c>
      <c r="C106" s="153"/>
      <c r="D106" s="84"/>
      <c r="E106" s="154"/>
      <c r="F106" s="155"/>
    </row>
    <row r="107" spans="1:6" s="8" customFormat="1" ht="13.2" customHeight="1" x14ac:dyDescent="0.3">
      <c r="A107" s="87" t="s">
        <v>7</v>
      </c>
      <c r="B107" s="144" t="s">
        <v>72</v>
      </c>
      <c r="C107" s="143">
        <v>1</v>
      </c>
      <c r="D107" s="89" t="s">
        <v>73</v>
      </c>
      <c r="E107" s="85"/>
      <c r="F107" s="205">
        <f>+ROUND(C107*E107,2)</f>
        <v>0</v>
      </c>
    </row>
    <row r="108" spans="1:6" s="8" customFormat="1" ht="13.2" customHeight="1" x14ac:dyDescent="0.3">
      <c r="A108" s="87"/>
      <c r="B108" s="133" t="s">
        <v>161</v>
      </c>
      <c r="C108" s="143"/>
      <c r="D108" s="89"/>
      <c r="E108" s="85"/>
      <c r="F108" s="91">
        <f>SUM(F107)</f>
        <v>0</v>
      </c>
    </row>
    <row r="109" spans="1:6" s="8" customFormat="1" ht="15.6" x14ac:dyDescent="0.3">
      <c r="A109" s="151"/>
      <c r="B109" s="152"/>
      <c r="C109" s="153"/>
      <c r="D109" s="84"/>
      <c r="E109" s="154"/>
      <c r="F109" s="155"/>
    </row>
    <row r="110" spans="1:6" s="8" customFormat="1" ht="15.6" x14ac:dyDescent="0.3">
      <c r="A110" s="141" t="s">
        <v>74</v>
      </c>
      <c r="B110" s="156" t="s">
        <v>75</v>
      </c>
      <c r="C110" s="145"/>
      <c r="D110" s="89"/>
      <c r="E110" s="85"/>
      <c r="F110" s="90"/>
    </row>
    <row r="111" spans="1:6" s="8" customFormat="1" ht="15.6" x14ac:dyDescent="0.3">
      <c r="A111" s="87" t="s">
        <v>7</v>
      </c>
      <c r="B111" s="144" t="s">
        <v>76</v>
      </c>
      <c r="C111" s="143">
        <v>26.560000000000002</v>
      </c>
      <c r="D111" s="89" t="s">
        <v>25</v>
      </c>
      <c r="E111" s="85"/>
      <c r="F111" s="90">
        <f>+ROUND(C111*E111,2)</f>
        <v>0</v>
      </c>
    </row>
    <row r="112" spans="1:6" s="8" customFormat="1" ht="18" customHeight="1" x14ac:dyDescent="0.3">
      <c r="A112" s="87" t="s">
        <v>10</v>
      </c>
      <c r="B112" s="144" t="s">
        <v>77</v>
      </c>
      <c r="C112" s="143">
        <v>26.560000000000002</v>
      </c>
      <c r="D112" s="89" t="s">
        <v>25</v>
      </c>
      <c r="E112" s="85"/>
      <c r="F112" s="90">
        <f>+ROUND(C112*E112,2)</f>
        <v>0</v>
      </c>
    </row>
    <row r="113" spans="1:6" s="8" customFormat="1" ht="13.8" customHeight="1" x14ac:dyDescent="0.3">
      <c r="A113" s="157"/>
      <c r="B113" s="133" t="s">
        <v>178</v>
      </c>
      <c r="C113" s="158"/>
      <c r="D113" s="158"/>
      <c r="E113" s="158"/>
      <c r="F113" s="91">
        <f>SUM(F111:F112)</f>
        <v>0</v>
      </c>
    </row>
    <row r="114" spans="1:6" s="8" customFormat="1" ht="15.6" x14ac:dyDescent="0.3">
      <c r="A114" s="87"/>
      <c r="B114" s="88"/>
      <c r="C114" s="84"/>
      <c r="D114" s="84"/>
      <c r="E114" s="85"/>
      <c r="F114" s="90"/>
    </row>
    <row r="115" spans="1:6" s="8" customFormat="1" ht="15.6" x14ac:dyDescent="0.3">
      <c r="A115" s="141" t="s">
        <v>78</v>
      </c>
      <c r="B115" s="156" t="s">
        <v>79</v>
      </c>
      <c r="C115" s="84"/>
      <c r="D115" s="84"/>
      <c r="E115" s="85"/>
      <c r="F115" s="90"/>
    </row>
    <row r="116" spans="1:6" s="8" customFormat="1" ht="22.2" customHeight="1" x14ac:dyDescent="0.3">
      <c r="A116" s="87" t="s">
        <v>7</v>
      </c>
      <c r="B116" s="144" t="s">
        <v>80</v>
      </c>
      <c r="C116" s="143">
        <v>7.5</v>
      </c>
      <c r="D116" s="89" t="s">
        <v>25</v>
      </c>
      <c r="E116" s="85"/>
      <c r="F116" s="205">
        <f>+ROUND(C116*E116,2)</f>
        <v>0</v>
      </c>
    </row>
    <row r="117" spans="1:6" s="8" customFormat="1" ht="18.600000000000001" customHeight="1" x14ac:dyDescent="0.3">
      <c r="A117" s="87"/>
      <c r="B117" s="133" t="s">
        <v>179</v>
      </c>
      <c r="C117" s="143"/>
      <c r="D117" s="89"/>
      <c r="E117" s="85"/>
      <c r="F117" s="91">
        <f>SUM(F116)</f>
        <v>0</v>
      </c>
    </row>
    <row r="118" spans="1:6" s="8" customFormat="1" ht="15.6" x14ac:dyDescent="0.3">
      <c r="A118" s="87"/>
      <c r="B118" s="88"/>
      <c r="C118" s="84"/>
      <c r="D118" s="84"/>
      <c r="E118" s="85"/>
      <c r="F118" s="90"/>
    </row>
    <row r="119" spans="1:6" s="8" customFormat="1" ht="16.8" customHeight="1" x14ac:dyDescent="0.3">
      <c r="A119" s="95"/>
      <c r="B119" s="75" t="s">
        <v>81</v>
      </c>
      <c r="C119" s="75"/>
      <c r="D119" s="75"/>
      <c r="E119" s="76"/>
      <c r="F119" s="94">
        <f>F82+F88+F91+F100+F103+F107+F113+F116</f>
        <v>0</v>
      </c>
    </row>
    <row r="120" spans="1:6" s="8" customFormat="1" ht="15.6" x14ac:dyDescent="0.3">
      <c r="A120" s="87"/>
      <c r="B120" s="159"/>
      <c r="C120" s="160"/>
      <c r="D120" s="160"/>
      <c r="E120" s="159"/>
      <c r="F120" s="148"/>
    </row>
    <row r="121" spans="1:6" s="8" customFormat="1" ht="19.2" customHeight="1" x14ac:dyDescent="0.3">
      <c r="A121" s="92"/>
      <c r="B121" s="76" t="s">
        <v>152</v>
      </c>
      <c r="C121" s="161">
        <v>55</v>
      </c>
      <c r="D121" s="76" t="s">
        <v>166</v>
      </c>
      <c r="E121" s="162"/>
      <c r="F121" s="94">
        <f>E121*C121</f>
        <v>0</v>
      </c>
    </row>
    <row r="122" spans="1:6" s="8" customFormat="1" ht="15.6" x14ac:dyDescent="0.3">
      <c r="A122" s="95"/>
      <c r="B122" s="96"/>
      <c r="C122" s="97"/>
      <c r="D122" s="97"/>
      <c r="E122" s="99"/>
      <c r="F122" s="90"/>
    </row>
    <row r="123" spans="1:6" s="8" customFormat="1" ht="15.6" x14ac:dyDescent="0.3">
      <c r="A123" s="101" t="s">
        <v>82</v>
      </c>
      <c r="B123" s="75" t="s">
        <v>83</v>
      </c>
      <c r="C123" s="97"/>
      <c r="D123" s="97"/>
      <c r="E123" s="99"/>
      <c r="F123" s="90"/>
    </row>
    <row r="124" spans="1:6" s="8" customFormat="1" ht="15.6" x14ac:dyDescent="0.3">
      <c r="A124" s="95"/>
      <c r="B124" s="96"/>
      <c r="C124" s="97"/>
      <c r="D124" s="97"/>
      <c r="E124" s="99"/>
      <c r="F124" s="90"/>
    </row>
    <row r="125" spans="1:6" s="8" customFormat="1" ht="15.6" x14ac:dyDescent="0.3">
      <c r="A125" s="101" t="s">
        <v>22</v>
      </c>
      <c r="B125" s="103" t="s">
        <v>23</v>
      </c>
      <c r="C125" s="104"/>
      <c r="D125" s="98"/>
      <c r="E125" s="99"/>
      <c r="F125" s="90"/>
    </row>
    <row r="126" spans="1:6" s="8" customFormat="1" ht="15.6" x14ac:dyDescent="0.3">
      <c r="A126" s="95" t="s">
        <v>7</v>
      </c>
      <c r="B126" s="106" t="s">
        <v>24</v>
      </c>
      <c r="C126" s="114">
        <v>1</v>
      </c>
      <c r="D126" s="98" t="s">
        <v>9</v>
      </c>
      <c r="E126" s="99"/>
      <c r="F126" s="205">
        <f>+ROUND(C126*E126,2)</f>
        <v>0</v>
      </c>
    </row>
    <row r="127" spans="1:6" s="8" customFormat="1" ht="15.6" x14ac:dyDescent="0.3">
      <c r="A127" s="95"/>
      <c r="B127" s="133" t="s">
        <v>160</v>
      </c>
      <c r="C127" s="114"/>
      <c r="D127" s="98"/>
      <c r="E127" s="99"/>
      <c r="F127" s="204">
        <f>SUM(F126)</f>
        <v>0</v>
      </c>
    </row>
    <row r="128" spans="1:6" s="8" customFormat="1" ht="15.6" x14ac:dyDescent="0.3">
      <c r="A128" s="95"/>
      <c r="B128" s="133"/>
      <c r="C128" s="114"/>
      <c r="D128" s="98"/>
      <c r="E128" s="99"/>
      <c r="F128" s="180"/>
    </row>
    <row r="129" spans="1:6" s="8" customFormat="1" ht="15.6" x14ac:dyDescent="0.3">
      <c r="A129" s="101" t="s">
        <v>28</v>
      </c>
      <c r="B129" s="113" t="s">
        <v>33</v>
      </c>
      <c r="C129" s="114"/>
      <c r="D129" s="114"/>
      <c r="E129" s="99"/>
      <c r="F129" s="148"/>
    </row>
    <row r="130" spans="1:6" s="8" customFormat="1" ht="20.399999999999999" customHeight="1" x14ac:dyDescent="0.3">
      <c r="A130" s="95" t="s">
        <v>7</v>
      </c>
      <c r="B130" s="106" t="s">
        <v>66</v>
      </c>
      <c r="C130" s="104">
        <v>8.8000000000000023E-2</v>
      </c>
      <c r="D130" s="98" t="s">
        <v>26</v>
      </c>
      <c r="E130" s="99"/>
      <c r="F130" s="90">
        <f>+ROUND(C130*E130,2)</f>
        <v>0</v>
      </c>
    </row>
    <row r="131" spans="1:6" s="8" customFormat="1" ht="18" customHeight="1" x14ac:dyDescent="0.3">
      <c r="A131" s="95" t="s">
        <v>10</v>
      </c>
      <c r="B131" s="106" t="s">
        <v>84</v>
      </c>
      <c r="C131" s="104">
        <v>0.20499999999999999</v>
      </c>
      <c r="D131" s="98" t="s">
        <v>26</v>
      </c>
      <c r="E131" s="99"/>
      <c r="F131" s="90">
        <f>+ROUND(C131*E131,2)</f>
        <v>0</v>
      </c>
    </row>
    <row r="132" spans="1:6" s="8" customFormat="1" ht="19.2" customHeight="1" x14ac:dyDescent="0.3">
      <c r="A132" s="107"/>
      <c r="B132" s="133" t="s">
        <v>175</v>
      </c>
      <c r="C132" s="109"/>
      <c r="D132" s="109"/>
      <c r="E132" s="109"/>
      <c r="F132" s="91">
        <f>SUM(F130:F131)</f>
        <v>0</v>
      </c>
    </row>
    <row r="133" spans="1:6" s="8" customFormat="1" ht="15.6" x14ac:dyDescent="0.3">
      <c r="A133" s="95"/>
      <c r="B133" s="106"/>
      <c r="C133" s="114"/>
      <c r="D133" s="114"/>
      <c r="E133" s="99"/>
      <c r="F133" s="90"/>
    </row>
    <row r="134" spans="1:6" s="8" customFormat="1" ht="15.6" x14ac:dyDescent="0.3">
      <c r="A134" s="101" t="s">
        <v>32</v>
      </c>
      <c r="B134" s="103" t="s">
        <v>37</v>
      </c>
      <c r="C134" s="114"/>
      <c r="D134" s="114"/>
      <c r="E134" s="99"/>
      <c r="F134" s="90"/>
    </row>
    <row r="135" spans="1:6" s="8" customFormat="1" ht="16.2" customHeight="1" x14ac:dyDescent="0.3">
      <c r="A135" s="95" t="s">
        <v>7</v>
      </c>
      <c r="B135" s="106" t="s">
        <v>68</v>
      </c>
      <c r="C135" s="104">
        <v>7.125</v>
      </c>
      <c r="D135" s="98" t="s">
        <v>25</v>
      </c>
      <c r="E135" s="99"/>
      <c r="F135" s="180">
        <f>+ROUND(C135*E135,2)</f>
        <v>0</v>
      </c>
    </row>
    <row r="136" spans="1:6" s="8" customFormat="1" ht="15.6" x14ac:dyDescent="0.3">
      <c r="A136" s="95"/>
      <c r="B136" s="133" t="s">
        <v>163</v>
      </c>
      <c r="C136" s="114"/>
      <c r="D136" s="98"/>
      <c r="E136" s="99"/>
      <c r="F136" s="204">
        <f>SUM(F135)</f>
        <v>0</v>
      </c>
    </row>
    <row r="137" spans="1:6" s="8" customFormat="1" ht="15.6" x14ac:dyDescent="0.3">
      <c r="A137" s="95"/>
      <c r="B137" s="133"/>
      <c r="C137" s="114"/>
      <c r="D137" s="98"/>
      <c r="E137" s="99"/>
      <c r="F137" s="90"/>
    </row>
    <row r="138" spans="1:6" s="8" customFormat="1" ht="15.6" x14ac:dyDescent="0.3">
      <c r="A138" s="101" t="s">
        <v>36</v>
      </c>
      <c r="B138" s="113" t="s">
        <v>39</v>
      </c>
      <c r="C138" s="114"/>
      <c r="D138" s="114"/>
      <c r="E138" s="99"/>
      <c r="F138" s="90"/>
    </row>
    <row r="139" spans="1:6" s="8" customFormat="1" ht="15.6" x14ac:dyDescent="0.3">
      <c r="A139" s="95" t="s">
        <v>7</v>
      </c>
      <c r="B139" s="106" t="s">
        <v>40</v>
      </c>
      <c r="C139" s="104">
        <v>14.25</v>
      </c>
      <c r="D139" s="114" t="s">
        <v>25</v>
      </c>
      <c r="E139" s="99"/>
      <c r="F139" s="90">
        <f>+ROUND(C139*E139,2)</f>
        <v>0</v>
      </c>
    </row>
    <row r="140" spans="1:6" s="8" customFormat="1" ht="18" customHeight="1" x14ac:dyDescent="0.3">
      <c r="A140" s="95" t="s">
        <v>10</v>
      </c>
      <c r="B140" s="106" t="s">
        <v>41</v>
      </c>
      <c r="C140" s="104">
        <v>9.67</v>
      </c>
      <c r="D140" s="98" t="s">
        <v>25</v>
      </c>
      <c r="E140" s="99"/>
      <c r="F140" s="90">
        <f>+ROUND(C140*E140,2)</f>
        <v>0</v>
      </c>
    </row>
    <row r="141" spans="1:6" s="8" customFormat="1" ht="15.6" customHeight="1" x14ac:dyDescent="0.3">
      <c r="A141" s="95" t="s">
        <v>13</v>
      </c>
      <c r="B141" s="106" t="s">
        <v>42</v>
      </c>
      <c r="C141" s="104">
        <v>9.67</v>
      </c>
      <c r="D141" s="98" t="s">
        <v>25</v>
      </c>
      <c r="E141" s="99"/>
      <c r="F141" s="90">
        <f>+ROUND(C141*E141,2)</f>
        <v>0</v>
      </c>
    </row>
    <row r="142" spans="1:6" s="8" customFormat="1" ht="15.6" x14ac:dyDescent="0.3">
      <c r="A142" s="95" t="s">
        <v>15</v>
      </c>
      <c r="B142" s="106" t="s">
        <v>43</v>
      </c>
      <c r="C142" s="104">
        <v>53.199999999999996</v>
      </c>
      <c r="D142" s="98" t="s">
        <v>12</v>
      </c>
      <c r="E142" s="99"/>
      <c r="F142" s="90">
        <f>+ROUND(C142*E142,2)</f>
        <v>0</v>
      </c>
    </row>
    <row r="143" spans="1:6" s="8" customFormat="1" ht="15.6" x14ac:dyDescent="0.3">
      <c r="A143" s="95" t="s">
        <v>16</v>
      </c>
      <c r="B143" s="106" t="s">
        <v>69</v>
      </c>
      <c r="C143" s="104">
        <v>15.5</v>
      </c>
      <c r="D143" s="98" t="s">
        <v>12</v>
      </c>
      <c r="E143" s="99"/>
      <c r="F143" s="90">
        <f>+ROUND(C143*E143,2)</f>
        <v>0</v>
      </c>
    </row>
    <row r="144" spans="1:6" s="8" customFormat="1" ht="15.6" x14ac:dyDescent="0.3">
      <c r="A144" s="157"/>
      <c r="B144" s="133" t="s">
        <v>176</v>
      </c>
      <c r="C144" s="158"/>
      <c r="D144" s="158"/>
      <c r="E144" s="158"/>
      <c r="F144" s="91">
        <f>SUM(F139:F143)</f>
        <v>0</v>
      </c>
    </row>
    <row r="145" spans="1:6" s="8" customFormat="1" ht="15.6" x14ac:dyDescent="0.3">
      <c r="A145" s="157"/>
      <c r="B145" s="133"/>
      <c r="C145" s="158"/>
      <c r="D145" s="158"/>
      <c r="E145" s="158"/>
      <c r="F145" s="205"/>
    </row>
    <row r="146" spans="1:6" s="8" customFormat="1" ht="15.6" x14ac:dyDescent="0.3">
      <c r="A146" s="101" t="s">
        <v>38</v>
      </c>
      <c r="B146" s="113" t="s">
        <v>45</v>
      </c>
      <c r="C146" s="114"/>
      <c r="D146" s="98"/>
      <c r="E146" s="99"/>
      <c r="F146" s="90"/>
    </row>
    <row r="147" spans="1:6" s="8" customFormat="1" ht="15.6" x14ac:dyDescent="0.3">
      <c r="A147" s="95" t="s">
        <v>7</v>
      </c>
      <c r="B147" s="96" t="s">
        <v>70</v>
      </c>
      <c r="C147" s="104">
        <v>4</v>
      </c>
      <c r="D147" s="98" t="s">
        <v>25</v>
      </c>
      <c r="E147" s="99"/>
      <c r="F147" s="180">
        <f>+ROUND(C147*E147,2)</f>
        <v>0</v>
      </c>
    </row>
    <row r="148" spans="1:6" s="8" customFormat="1" ht="15.6" x14ac:dyDescent="0.3">
      <c r="A148" s="95"/>
      <c r="B148" s="133" t="s">
        <v>177</v>
      </c>
      <c r="C148" s="114"/>
      <c r="D148" s="98"/>
      <c r="E148" s="99"/>
      <c r="F148" s="91">
        <f>SUM(F147)</f>
        <v>0</v>
      </c>
    </row>
    <row r="149" spans="1:6" s="8" customFormat="1" ht="15.6" x14ac:dyDescent="0.3">
      <c r="A149" s="95"/>
      <c r="B149" s="133"/>
      <c r="C149" s="114"/>
      <c r="D149" s="98"/>
      <c r="E149" s="99"/>
      <c r="F149" s="90"/>
    </row>
    <row r="150" spans="1:6" s="8" customFormat="1" ht="15.6" x14ac:dyDescent="0.3">
      <c r="A150" s="101" t="s">
        <v>44</v>
      </c>
      <c r="B150" s="163" t="s">
        <v>85</v>
      </c>
      <c r="C150" s="164"/>
      <c r="D150" s="97"/>
      <c r="E150" s="165"/>
      <c r="F150" s="155"/>
    </row>
    <row r="151" spans="1:6" s="8" customFormat="1" ht="15" customHeight="1" x14ac:dyDescent="0.3">
      <c r="A151" s="95" t="s">
        <v>7</v>
      </c>
      <c r="B151" s="106" t="s">
        <v>86</v>
      </c>
      <c r="C151" s="104">
        <v>1</v>
      </c>
      <c r="D151" s="98" t="s">
        <v>14</v>
      </c>
      <c r="E151" s="99"/>
      <c r="F151" s="180">
        <f>+ROUND(C151*E151,2)</f>
        <v>0</v>
      </c>
    </row>
    <row r="152" spans="1:6" s="8" customFormat="1" ht="15.6" x14ac:dyDescent="0.3">
      <c r="A152" s="166"/>
      <c r="B152" s="133" t="s">
        <v>161</v>
      </c>
      <c r="C152" s="164"/>
      <c r="D152" s="97"/>
      <c r="E152" s="165"/>
      <c r="F152" s="206">
        <f>SUM(F151)</f>
        <v>0</v>
      </c>
    </row>
    <row r="153" spans="1:6" s="8" customFormat="1" ht="15.6" x14ac:dyDescent="0.3">
      <c r="A153" s="166"/>
      <c r="B153" s="133"/>
      <c r="C153" s="164"/>
      <c r="D153" s="97"/>
      <c r="E153" s="165"/>
      <c r="F153" s="155"/>
    </row>
    <row r="154" spans="1:6" s="8" customFormat="1" ht="15.6" x14ac:dyDescent="0.3">
      <c r="A154" s="101" t="s">
        <v>74</v>
      </c>
      <c r="B154" s="167" t="s">
        <v>87</v>
      </c>
      <c r="C154" s="168"/>
      <c r="D154" s="168"/>
      <c r="E154" s="169"/>
      <c r="F154" s="170"/>
    </row>
    <row r="155" spans="1:6" s="8" customFormat="1" ht="30" customHeight="1" x14ac:dyDescent="0.3">
      <c r="A155" s="95" t="s">
        <v>7</v>
      </c>
      <c r="B155" s="106" t="s">
        <v>88</v>
      </c>
      <c r="C155" s="104">
        <v>1</v>
      </c>
      <c r="D155" s="98" t="s">
        <v>14</v>
      </c>
      <c r="E155" s="99"/>
      <c r="F155" s="90">
        <f>+ROUND(C155*E155,2)</f>
        <v>0</v>
      </c>
    </row>
    <row r="156" spans="1:6" s="8" customFormat="1" ht="15.6" x14ac:dyDescent="0.3">
      <c r="A156" s="171" t="s">
        <v>10</v>
      </c>
      <c r="B156" s="96" t="s">
        <v>89</v>
      </c>
      <c r="C156" s="97">
        <v>1</v>
      </c>
      <c r="D156" s="172" t="s">
        <v>14</v>
      </c>
      <c r="E156" s="173"/>
      <c r="F156" s="90">
        <f>+ROUND(C156*E156,2)</f>
        <v>0</v>
      </c>
    </row>
    <row r="157" spans="1:6" s="8" customFormat="1" ht="15.6" x14ac:dyDescent="0.3">
      <c r="A157" s="174"/>
      <c r="B157" s="133" t="s">
        <v>178</v>
      </c>
      <c r="C157" s="175"/>
      <c r="D157" s="175"/>
      <c r="E157" s="175"/>
      <c r="F157" s="91">
        <f>SUM(F155:F156)</f>
        <v>0</v>
      </c>
    </row>
    <row r="158" spans="1:6" s="8" customFormat="1" ht="15.6" x14ac:dyDescent="0.3">
      <c r="A158" s="174"/>
      <c r="B158" s="133"/>
      <c r="C158" s="175"/>
      <c r="D158" s="175"/>
      <c r="E158" s="175"/>
      <c r="F158" s="205"/>
    </row>
    <row r="159" spans="1:6" s="8" customFormat="1" ht="15.6" x14ac:dyDescent="0.3">
      <c r="A159" s="101" t="s">
        <v>78</v>
      </c>
      <c r="B159" s="176" t="s">
        <v>75</v>
      </c>
      <c r="C159" s="114"/>
      <c r="D159" s="98"/>
      <c r="E159" s="99"/>
      <c r="F159" s="90"/>
    </row>
    <row r="160" spans="1:6" s="8" customFormat="1" ht="15.6" x14ac:dyDescent="0.3">
      <c r="A160" s="95" t="s">
        <v>7</v>
      </c>
      <c r="B160" s="106" t="s">
        <v>76</v>
      </c>
      <c r="C160" s="104">
        <v>23.919999999999998</v>
      </c>
      <c r="D160" s="98" t="s">
        <v>25</v>
      </c>
      <c r="E160" s="99"/>
      <c r="F160" s="90">
        <f>+ROUND(C160*E160,2)</f>
        <v>0</v>
      </c>
    </row>
    <row r="161" spans="1:6" s="8" customFormat="1" ht="16.2" customHeight="1" x14ac:dyDescent="0.3">
      <c r="A161" s="95" t="s">
        <v>10</v>
      </c>
      <c r="B161" s="106" t="s">
        <v>77</v>
      </c>
      <c r="C161" s="104">
        <v>23.919999999999998</v>
      </c>
      <c r="D161" s="98" t="s">
        <v>25</v>
      </c>
      <c r="E161" s="99"/>
      <c r="F161" s="90">
        <f>+ROUND(C161*E161,2)</f>
        <v>0</v>
      </c>
    </row>
    <row r="162" spans="1:6" s="8" customFormat="1" ht="15.6" customHeight="1" x14ac:dyDescent="0.3">
      <c r="A162" s="157"/>
      <c r="B162" s="133" t="s">
        <v>179</v>
      </c>
      <c r="C162" s="158"/>
      <c r="D162" s="158"/>
      <c r="E162" s="158"/>
      <c r="F162" s="91">
        <f>SUM(F160:F161)</f>
        <v>0</v>
      </c>
    </row>
    <row r="163" spans="1:6" s="8" customFormat="1" ht="15.6" x14ac:dyDescent="0.3">
      <c r="A163" s="95"/>
      <c r="B163" s="96"/>
      <c r="C163" s="97"/>
      <c r="D163" s="97"/>
      <c r="E163" s="99"/>
      <c r="F163" s="90"/>
    </row>
    <row r="164" spans="1:6" s="8" customFormat="1" ht="15.6" x14ac:dyDescent="0.3">
      <c r="A164" s="101" t="s">
        <v>90</v>
      </c>
      <c r="B164" s="176" t="s">
        <v>79</v>
      </c>
      <c r="C164" s="97"/>
      <c r="D164" s="97"/>
      <c r="E164" s="99"/>
      <c r="F164" s="90"/>
    </row>
    <row r="165" spans="1:6" s="8" customFormat="1" ht="18.600000000000001" customHeight="1" x14ac:dyDescent="0.3">
      <c r="A165" s="95" t="s">
        <v>7</v>
      </c>
      <c r="B165" s="106" t="s">
        <v>80</v>
      </c>
      <c r="C165" s="104">
        <v>7.5</v>
      </c>
      <c r="D165" s="98" t="s">
        <v>25</v>
      </c>
      <c r="E165" s="99"/>
      <c r="F165" s="90">
        <f>+ROUND(C165*E165,2)</f>
        <v>0</v>
      </c>
    </row>
    <row r="166" spans="1:6" s="8" customFormat="1" ht="18.600000000000001" customHeight="1" x14ac:dyDescent="0.3">
      <c r="A166" s="95" t="s">
        <v>10</v>
      </c>
      <c r="B166" s="106" t="s">
        <v>91</v>
      </c>
      <c r="C166" s="104">
        <v>0.72</v>
      </c>
      <c r="D166" s="98" t="s">
        <v>25</v>
      </c>
      <c r="E166" s="99"/>
      <c r="F166" s="90">
        <f>+ROUND(C166*E166,2)</f>
        <v>0</v>
      </c>
    </row>
    <row r="167" spans="1:6" s="8" customFormat="1" ht="14.4" customHeight="1" x14ac:dyDescent="0.3">
      <c r="A167" s="107"/>
      <c r="B167" s="133" t="s">
        <v>180</v>
      </c>
      <c r="C167" s="109"/>
      <c r="D167" s="109"/>
      <c r="E167" s="109"/>
      <c r="F167" s="91">
        <f>SUM(F165:F166)</f>
        <v>0</v>
      </c>
    </row>
    <row r="168" spans="1:6" s="8" customFormat="1" ht="15.6" x14ac:dyDescent="0.3">
      <c r="A168" s="95"/>
      <c r="B168" s="96"/>
      <c r="C168" s="97"/>
      <c r="D168" s="97"/>
      <c r="E168" s="99"/>
      <c r="F168" s="90"/>
    </row>
    <row r="169" spans="1:6" s="8" customFormat="1" ht="24" customHeight="1" x14ac:dyDescent="0.3">
      <c r="A169" s="95"/>
      <c r="B169" s="75" t="s">
        <v>92</v>
      </c>
      <c r="C169" s="75"/>
      <c r="D169" s="75"/>
      <c r="E169" s="76"/>
      <c r="F169" s="94">
        <f>F126+F132+F135+F144+F147+F151+F157+F162+F167</f>
        <v>0</v>
      </c>
    </row>
    <row r="170" spans="1:6" s="8" customFormat="1" ht="15.6" x14ac:dyDescent="0.3">
      <c r="A170" s="95"/>
      <c r="B170" s="96"/>
      <c r="C170" s="97"/>
      <c r="D170" s="97"/>
      <c r="E170" s="99"/>
      <c r="F170" s="90"/>
    </row>
    <row r="171" spans="1:6" s="8" customFormat="1" ht="27" customHeight="1" x14ac:dyDescent="0.3">
      <c r="A171" s="92"/>
      <c r="B171" s="76" t="s">
        <v>153</v>
      </c>
      <c r="C171" s="177">
        <v>15</v>
      </c>
      <c r="D171" s="178" t="s">
        <v>167</v>
      </c>
      <c r="E171" s="179"/>
      <c r="F171" s="94">
        <f>F169*C171</f>
        <v>0</v>
      </c>
    </row>
    <row r="172" spans="1:6" s="8" customFormat="1" ht="15.6" x14ac:dyDescent="0.3">
      <c r="A172" s="95"/>
      <c r="B172" s="96"/>
      <c r="C172" s="97"/>
      <c r="D172" s="97"/>
      <c r="E172" s="99"/>
      <c r="F172" s="90"/>
    </row>
    <row r="173" spans="1:6" s="8" customFormat="1" ht="21" customHeight="1" x14ac:dyDescent="0.3">
      <c r="A173" s="101" t="s">
        <v>93</v>
      </c>
      <c r="B173" s="75" t="s">
        <v>94</v>
      </c>
      <c r="C173" s="97"/>
      <c r="D173" s="97"/>
      <c r="E173" s="99"/>
      <c r="F173" s="90"/>
    </row>
    <row r="174" spans="1:6" s="8" customFormat="1" ht="15.6" x14ac:dyDescent="0.3">
      <c r="A174" s="95"/>
      <c r="B174" s="96"/>
      <c r="C174" s="97"/>
      <c r="D174" s="97"/>
      <c r="E174" s="99"/>
      <c r="F174" s="90"/>
    </row>
    <row r="175" spans="1:6" s="8" customFormat="1" ht="15.6" x14ac:dyDescent="0.3">
      <c r="A175" s="101" t="s">
        <v>22</v>
      </c>
      <c r="B175" s="103" t="s">
        <v>23</v>
      </c>
      <c r="C175" s="104"/>
      <c r="D175" s="98"/>
      <c r="E175" s="99"/>
      <c r="F175" s="90"/>
    </row>
    <row r="176" spans="1:6" s="8" customFormat="1" ht="15.6" x14ac:dyDescent="0.3">
      <c r="A176" s="95" t="s">
        <v>7</v>
      </c>
      <c r="B176" s="106" t="s">
        <v>24</v>
      </c>
      <c r="C176" s="114">
        <v>1</v>
      </c>
      <c r="D176" s="98" t="s">
        <v>9</v>
      </c>
      <c r="E176" s="99"/>
      <c r="F176" s="91">
        <f>+ROUND(C176*E176,2)</f>
        <v>0</v>
      </c>
    </row>
    <row r="177" spans="1:6" s="8" customFormat="1" ht="15.6" x14ac:dyDescent="0.3">
      <c r="A177" s="95"/>
      <c r="B177" s="133" t="s">
        <v>160</v>
      </c>
      <c r="C177" s="114"/>
      <c r="D177" s="98"/>
      <c r="E177" s="99"/>
      <c r="F177" s="90"/>
    </row>
    <row r="178" spans="1:6" s="8" customFormat="1" ht="15.6" x14ac:dyDescent="0.3">
      <c r="A178" s="95"/>
      <c r="B178" s="133"/>
      <c r="C178" s="114"/>
      <c r="D178" s="98"/>
      <c r="E178" s="99"/>
      <c r="F178" s="90"/>
    </row>
    <row r="179" spans="1:6" s="8" customFormat="1" ht="15.6" x14ac:dyDescent="0.3">
      <c r="A179" s="101" t="s">
        <v>28</v>
      </c>
      <c r="B179" s="113" t="s">
        <v>33</v>
      </c>
      <c r="C179" s="114"/>
      <c r="D179" s="114"/>
      <c r="E179" s="99"/>
      <c r="F179" s="148"/>
    </row>
    <row r="180" spans="1:6" s="8" customFormat="1" ht="18.600000000000001" customHeight="1" x14ac:dyDescent="0.3">
      <c r="A180" s="95" t="s">
        <v>7</v>
      </c>
      <c r="B180" s="106" t="s">
        <v>66</v>
      </c>
      <c r="C180" s="114">
        <v>8.8000000000000023E-2</v>
      </c>
      <c r="D180" s="98" t="s">
        <v>26</v>
      </c>
      <c r="E180" s="99"/>
      <c r="F180" s="180">
        <f>+ROUND(C180*E180,2)</f>
        <v>0</v>
      </c>
    </row>
    <row r="181" spans="1:6" s="8" customFormat="1" ht="20.399999999999999" customHeight="1" x14ac:dyDescent="0.3">
      <c r="A181" s="95" t="s">
        <v>10</v>
      </c>
      <c r="B181" s="106" t="s">
        <v>84</v>
      </c>
      <c r="C181" s="114">
        <v>0.20499999999999999</v>
      </c>
      <c r="D181" s="98" t="s">
        <v>26</v>
      </c>
      <c r="E181" s="99"/>
      <c r="F181" s="180">
        <f>+ROUND(C181*E181,2)</f>
        <v>0</v>
      </c>
    </row>
    <row r="182" spans="1:6" s="8" customFormat="1" ht="15.6" x14ac:dyDescent="0.3">
      <c r="A182" s="157"/>
      <c r="B182" s="133" t="s">
        <v>175</v>
      </c>
      <c r="C182" s="158"/>
      <c r="D182" s="158"/>
      <c r="E182" s="158"/>
      <c r="F182" s="91">
        <f>SUM(F180:F181)</f>
        <v>0</v>
      </c>
    </row>
    <row r="183" spans="1:6" s="8" customFormat="1" ht="15.6" x14ac:dyDescent="0.3">
      <c r="A183" s="157"/>
      <c r="B183" s="158"/>
      <c r="C183" s="158"/>
      <c r="D183" s="158"/>
      <c r="E183" s="158"/>
      <c r="F183" s="205"/>
    </row>
    <row r="184" spans="1:6" s="8" customFormat="1" ht="15.6" x14ac:dyDescent="0.3">
      <c r="A184" s="101" t="s">
        <v>32</v>
      </c>
      <c r="B184" s="103" t="s">
        <v>37</v>
      </c>
      <c r="C184" s="114"/>
      <c r="D184" s="114"/>
      <c r="E184" s="99"/>
      <c r="F184" s="90"/>
    </row>
    <row r="185" spans="1:6" s="8" customFormat="1" ht="15.6" x14ac:dyDescent="0.3">
      <c r="A185" s="95" t="s">
        <v>7</v>
      </c>
      <c r="B185" s="106" t="s">
        <v>68</v>
      </c>
      <c r="C185" s="114">
        <v>7.125</v>
      </c>
      <c r="D185" s="114" t="s">
        <v>25</v>
      </c>
      <c r="E185" s="99"/>
      <c r="F185" s="91">
        <f>+ROUND(C185*E185,2)</f>
        <v>0</v>
      </c>
    </row>
    <row r="186" spans="1:6" s="8" customFormat="1" ht="15.6" x14ac:dyDescent="0.3">
      <c r="A186" s="95"/>
      <c r="B186" s="133" t="s">
        <v>163</v>
      </c>
      <c r="C186" s="114"/>
      <c r="D186" s="98"/>
      <c r="E186" s="99"/>
      <c r="F186" s="90"/>
    </row>
    <row r="187" spans="1:6" s="8" customFormat="1" ht="15.6" x14ac:dyDescent="0.3">
      <c r="A187" s="95"/>
      <c r="B187" s="133"/>
      <c r="C187" s="114"/>
      <c r="D187" s="98"/>
      <c r="E187" s="99"/>
      <c r="F187" s="90"/>
    </row>
    <row r="188" spans="1:6" s="8" customFormat="1" ht="15.6" x14ac:dyDescent="0.3">
      <c r="A188" s="101" t="s">
        <v>36</v>
      </c>
      <c r="B188" s="113" t="s">
        <v>39</v>
      </c>
      <c r="C188" s="114"/>
      <c r="D188" s="114"/>
      <c r="E188" s="99"/>
      <c r="F188" s="90"/>
    </row>
    <row r="189" spans="1:6" s="8" customFormat="1" ht="15.6" x14ac:dyDescent="0.3">
      <c r="A189" s="95" t="s">
        <v>7</v>
      </c>
      <c r="B189" s="106" t="s">
        <v>40</v>
      </c>
      <c r="C189" s="114">
        <v>14.25</v>
      </c>
      <c r="D189" s="114" t="s">
        <v>25</v>
      </c>
      <c r="E189" s="99"/>
      <c r="F189" s="90">
        <f>+ROUND(C189*E189,2)</f>
        <v>0</v>
      </c>
    </row>
    <row r="190" spans="1:6" s="8" customFormat="1" ht="18" customHeight="1" x14ac:dyDescent="0.3">
      <c r="A190" s="95" t="s">
        <v>10</v>
      </c>
      <c r="B190" s="106" t="s">
        <v>41</v>
      </c>
      <c r="C190" s="114">
        <v>9.67</v>
      </c>
      <c r="D190" s="98" t="s">
        <v>25</v>
      </c>
      <c r="E190" s="99"/>
      <c r="F190" s="90">
        <f>+ROUND(C190*E190,2)</f>
        <v>0</v>
      </c>
    </row>
    <row r="191" spans="1:6" s="8" customFormat="1" ht="18.600000000000001" customHeight="1" x14ac:dyDescent="0.3">
      <c r="A191" s="95" t="s">
        <v>13</v>
      </c>
      <c r="B191" s="106" t="s">
        <v>42</v>
      </c>
      <c r="C191" s="114">
        <v>9.67</v>
      </c>
      <c r="D191" s="98" t="s">
        <v>25</v>
      </c>
      <c r="E191" s="99"/>
      <c r="F191" s="90">
        <f>+ROUND(C191*E191,2)</f>
        <v>0</v>
      </c>
    </row>
    <row r="192" spans="1:6" s="8" customFormat="1" ht="15.6" x14ac:dyDescent="0.3">
      <c r="A192" s="95" t="s">
        <v>15</v>
      </c>
      <c r="B192" s="106" t="s">
        <v>43</v>
      </c>
      <c r="C192" s="114">
        <v>53.199999999999996</v>
      </c>
      <c r="D192" s="98" t="s">
        <v>12</v>
      </c>
      <c r="E192" s="99"/>
      <c r="F192" s="90">
        <f>+ROUND(C192*E192,2)</f>
        <v>0</v>
      </c>
    </row>
    <row r="193" spans="1:6" s="8" customFormat="1" ht="15.6" x14ac:dyDescent="0.3">
      <c r="A193" s="95" t="s">
        <v>16</v>
      </c>
      <c r="B193" s="106" t="s">
        <v>69</v>
      </c>
      <c r="C193" s="114">
        <v>15.5</v>
      </c>
      <c r="D193" s="98" t="s">
        <v>12</v>
      </c>
      <c r="E193" s="99"/>
      <c r="F193" s="90">
        <f>+ROUND(C193*E193,2)</f>
        <v>0</v>
      </c>
    </row>
    <row r="194" spans="1:6" s="8" customFormat="1" ht="15.6" x14ac:dyDescent="0.3">
      <c r="A194" s="95"/>
      <c r="B194" s="133" t="s">
        <v>176</v>
      </c>
      <c r="C194" s="114"/>
      <c r="D194" s="98"/>
      <c r="E194" s="99"/>
      <c r="F194" s="91">
        <f>SUM(F189:F193)</f>
        <v>0</v>
      </c>
    </row>
    <row r="195" spans="1:6" s="8" customFormat="1" ht="15.6" x14ac:dyDescent="0.3">
      <c r="A195" s="95"/>
      <c r="B195" s="133"/>
      <c r="C195" s="114"/>
      <c r="D195" s="98"/>
      <c r="E195" s="99"/>
      <c r="F195" s="205"/>
    </row>
    <row r="196" spans="1:6" s="8" customFormat="1" ht="15.6" x14ac:dyDescent="0.3">
      <c r="A196" s="101" t="s">
        <v>38</v>
      </c>
      <c r="B196" s="113" t="s">
        <v>45</v>
      </c>
      <c r="C196" s="114"/>
      <c r="D196" s="98"/>
      <c r="E196" s="99"/>
      <c r="F196" s="90"/>
    </row>
    <row r="197" spans="1:6" s="8" customFormat="1" ht="15.6" x14ac:dyDescent="0.3">
      <c r="A197" s="95" t="s">
        <v>7</v>
      </c>
      <c r="B197" s="96" t="s">
        <v>70</v>
      </c>
      <c r="C197" s="114">
        <v>4</v>
      </c>
      <c r="D197" s="98" t="s">
        <v>25</v>
      </c>
      <c r="E197" s="99"/>
      <c r="F197" s="180">
        <f>+ROUND(C197*E197,2)</f>
        <v>0</v>
      </c>
    </row>
    <row r="198" spans="1:6" s="8" customFormat="1" ht="15.6" x14ac:dyDescent="0.3">
      <c r="A198" s="95"/>
      <c r="B198" s="133" t="s">
        <v>177</v>
      </c>
      <c r="C198" s="114"/>
      <c r="D198" s="98"/>
      <c r="E198" s="99"/>
      <c r="F198" s="204">
        <f>SUM(F197)</f>
        <v>0</v>
      </c>
    </row>
    <row r="199" spans="1:6" s="8" customFormat="1" ht="15.6" x14ac:dyDescent="0.3">
      <c r="A199" s="95"/>
      <c r="B199" s="133"/>
      <c r="C199" s="114"/>
      <c r="D199" s="98"/>
      <c r="E199" s="99"/>
      <c r="F199" s="90"/>
    </row>
    <row r="200" spans="1:6" s="8" customFormat="1" ht="15.6" x14ac:dyDescent="0.3">
      <c r="A200" s="101" t="s">
        <v>44</v>
      </c>
      <c r="B200" s="163" t="s">
        <v>85</v>
      </c>
      <c r="C200" s="164"/>
      <c r="D200" s="97"/>
      <c r="E200" s="165"/>
      <c r="F200" s="155"/>
    </row>
    <row r="201" spans="1:6" s="8" customFormat="1" ht="15.6" x14ac:dyDescent="0.3">
      <c r="A201" s="95" t="s">
        <v>7</v>
      </c>
      <c r="B201" s="106" t="s">
        <v>86</v>
      </c>
      <c r="C201" s="114">
        <v>1</v>
      </c>
      <c r="D201" s="98" t="s">
        <v>14</v>
      </c>
      <c r="E201" s="99"/>
      <c r="F201" s="203">
        <f>+ROUND(C201*E201,2)</f>
        <v>0</v>
      </c>
    </row>
    <row r="202" spans="1:6" s="8" customFormat="1" ht="15.6" x14ac:dyDescent="0.3">
      <c r="A202" s="166"/>
      <c r="B202" s="133" t="s">
        <v>161</v>
      </c>
      <c r="C202" s="164"/>
      <c r="D202" s="97"/>
      <c r="E202" s="165"/>
      <c r="F202" s="206">
        <f>SUM(F201)</f>
        <v>0</v>
      </c>
    </row>
    <row r="203" spans="1:6" s="8" customFormat="1" ht="15.6" x14ac:dyDescent="0.3">
      <c r="A203" s="166"/>
      <c r="B203" s="133"/>
      <c r="C203" s="164"/>
      <c r="D203" s="97"/>
      <c r="E203" s="165"/>
      <c r="F203" s="155"/>
    </row>
    <row r="204" spans="1:6" s="8" customFormat="1" ht="15.6" x14ac:dyDescent="0.3">
      <c r="A204" s="101" t="s">
        <v>74</v>
      </c>
      <c r="B204" s="176" t="s">
        <v>75</v>
      </c>
      <c r="C204" s="114"/>
      <c r="D204" s="98"/>
      <c r="E204" s="99"/>
      <c r="F204" s="90"/>
    </row>
    <row r="205" spans="1:6" s="8" customFormat="1" ht="15.6" x14ac:dyDescent="0.3">
      <c r="A205" s="95" t="s">
        <v>7</v>
      </c>
      <c r="B205" s="106" t="s">
        <v>76</v>
      </c>
      <c r="C205" s="114">
        <v>23.919999999999998</v>
      </c>
      <c r="D205" s="98" t="s">
        <v>25</v>
      </c>
      <c r="E205" s="99"/>
      <c r="F205" s="180">
        <f>+ROUND(C205*E205,2)</f>
        <v>0</v>
      </c>
    </row>
    <row r="206" spans="1:6" s="8" customFormat="1" ht="15.6" x14ac:dyDescent="0.3">
      <c r="A206" s="95" t="s">
        <v>10</v>
      </c>
      <c r="B206" s="106" t="s">
        <v>77</v>
      </c>
      <c r="C206" s="114">
        <v>23.919999999999998</v>
      </c>
      <c r="D206" s="98" t="s">
        <v>25</v>
      </c>
      <c r="E206" s="99"/>
      <c r="F206" s="180">
        <f>+ROUND(C206*E206,2)</f>
        <v>0</v>
      </c>
    </row>
    <row r="207" spans="1:6" s="8" customFormat="1" ht="15.6" x14ac:dyDescent="0.3">
      <c r="A207" s="157"/>
      <c r="B207" s="133" t="s">
        <v>163</v>
      </c>
      <c r="C207" s="158"/>
      <c r="D207" s="158"/>
      <c r="E207" s="158"/>
      <c r="F207" s="91">
        <f>SUM(F205:F206)</f>
        <v>0</v>
      </c>
    </row>
    <row r="208" spans="1:6" s="8" customFormat="1" ht="15.6" x14ac:dyDescent="0.3">
      <c r="A208" s="157"/>
      <c r="B208" s="133"/>
      <c r="C208" s="158"/>
      <c r="D208" s="158"/>
      <c r="E208" s="158"/>
      <c r="F208" s="207"/>
    </row>
    <row r="209" spans="1:6" s="8" customFormat="1" ht="15.6" x14ac:dyDescent="0.3">
      <c r="A209" s="101" t="s">
        <v>78</v>
      </c>
      <c r="B209" s="176" t="s">
        <v>79</v>
      </c>
      <c r="C209" s="97"/>
      <c r="D209" s="97"/>
      <c r="E209" s="99"/>
      <c r="F209" s="90"/>
    </row>
    <row r="210" spans="1:6" s="8" customFormat="1" ht="15.6" x14ac:dyDescent="0.3">
      <c r="A210" s="95" t="s">
        <v>7</v>
      </c>
      <c r="B210" s="106" t="s">
        <v>80</v>
      </c>
      <c r="C210" s="114">
        <v>7.5</v>
      </c>
      <c r="D210" s="98" t="s">
        <v>25</v>
      </c>
      <c r="E210" s="99"/>
      <c r="F210" s="90">
        <f>+ROUND(C210*E210,2)</f>
        <v>0</v>
      </c>
    </row>
    <row r="211" spans="1:6" s="8" customFormat="1" ht="15.6" x14ac:dyDescent="0.3">
      <c r="A211" s="95" t="s">
        <v>10</v>
      </c>
      <c r="B211" s="106" t="s">
        <v>91</v>
      </c>
      <c r="C211" s="114">
        <v>0.72</v>
      </c>
      <c r="D211" s="98" t="s">
        <v>25</v>
      </c>
      <c r="E211" s="99"/>
      <c r="F211" s="90">
        <f>+ROUND(C211*E211,2)</f>
        <v>0</v>
      </c>
    </row>
    <row r="212" spans="1:6" s="8" customFormat="1" ht="15.6" x14ac:dyDescent="0.3">
      <c r="A212" s="157"/>
      <c r="B212" s="133" t="s">
        <v>163</v>
      </c>
      <c r="C212" s="158"/>
      <c r="D212" s="158"/>
      <c r="E212" s="158"/>
      <c r="F212" s="91">
        <f>SUM(F210:F211)</f>
        <v>0</v>
      </c>
    </row>
    <row r="213" spans="1:6" s="8" customFormat="1" ht="15.6" x14ac:dyDescent="0.3">
      <c r="A213" s="95"/>
      <c r="B213" s="96"/>
      <c r="C213" s="97"/>
      <c r="D213" s="97"/>
      <c r="E213" s="99"/>
      <c r="F213" s="90"/>
    </row>
    <row r="214" spans="1:6" s="8" customFormat="1" ht="28.2" customHeight="1" x14ac:dyDescent="0.3">
      <c r="A214" s="95"/>
      <c r="B214" s="75" t="s">
        <v>95</v>
      </c>
      <c r="C214" s="75"/>
      <c r="D214" s="75"/>
      <c r="E214" s="76"/>
      <c r="F214" s="94">
        <f>F212+F207+F202+F198+F194+F185+F182+F176</f>
        <v>0</v>
      </c>
    </row>
    <row r="215" spans="1:6" s="8" customFormat="1" ht="15.6" x14ac:dyDescent="0.3">
      <c r="A215" s="95"/>
      <c r="B215" s="96"/>
      <c r="C215" s="97"/>
      <c r="D215" s="97"/>
      <c r="E215" s="99"/>
      <c r="F215" s="90"/>
    </row>
    <row r="216" spans="1:6" s="8" customFormat="1" ht="28.8" customHeight="1" x14ac:dyDescent="0.3">
      <c r="A216" s="92"/>
      <c r="B216" s="76" t="s">
        <v>154</v>
      </c>
      <c r="C216" s="161">
        <v>46</v>
      </c>
      <c r="D216" s="76" t="s">
        <v>167</v>
      </c>
      <c r="E216" s="162"/>
      <c r="F216" s="94">
        <f>F214*46</f>
        <v>0</v>
      </c>
    </row>
    <row r="217" spans="1:6" s="8" customFormat="1" ht="15.6" x14ac:dyDescent="0.3">
      <c r="A217" s="95"/>
      <c r="B217" s="96"/>
      <c r="C217" s="97"/>
      <c r="D217" s="97"/>
      <c r="E217" s="99"/>
      <c r="F217" s="90"/>
    </row>
    <row r="218" spans="1:6" s="8" customFormat="1" ht="15.6" x14ac:dyDescent="0.3">
      <c r="A218" s="101" t="s">
        <v>96</v>
      </c>
      <c r="B218" s="75" t="s">
        <v>97</v>
      </c>
      <c r="C218" s="97"/>
      <c r="D218" s="97"/>
      <c r="E218" s="99"/>
      <c r="F218" s="90"/>
    </row>
    <row r="219" spans="1:6" s="8" customFormat="1" ht="15.6" x14ac:dyDescent="0.3">
      <c r="A219" s="181" t="s">
        <v>7</v>
      </c>
      <c r="B219" s="182" t="s">
        <v>24</v>
      </c>
      <c r="C219" s="183">
        <v>1</v>
      </c>
      <c r="D219" s="184" t="s">
        <v>9</v>
      </c>
      <c r="E219" s="185"/>
      <c r="F219" s="86">
        <f t="shared" ref="F219:F237" si="4">ROUND(C219*E219,2)</f>
        <v>0</v>
      </c>
    </row>
    <row r="220" spans="1:6" s="8" customFormat="1" ht="15.6" x14ac:dyDescent="0.3">
      <c r="A220" s="181" t="s">
        <v>10</v>
      </c>
      <c r="B220" s="182" t="s">
        <v>29</v>
      </c>
      <c r="C220" s="183">
        <v>70.528000000000006</v>
      </c>
      <c r="D220" s="184" t="s">
        <v>26</v>
      </c>
      <c r="E220" s="99"/>
      <c r="F220" s="86">
        <f t="shared" si="4"/>
        <v>0</v>
      </c>
    </row>
    <row r="221" spans="1:6" s="8" customFormat="1" ht="15.6" x14ac:dyDescent="0.3">
      <c r="A221" s="181" t="s">
        <v>13</v>
      </c>
      <c r="B221" s="96" t="s">
        <v>31</v>
      </c>
      <c r="C221" s="183">
        <v>76.377600000000001</v>
      </c>
      <c r="D221" s="186" t="s">
        <v>26</v>
      </c>
      <c r="E221" s="99"/>
      <c r="F221" s="86">
        <f t="shared" si="4"/>
        <v>0</v>
      </c>
    </row>
    <row r="222" spans="1:6" s="8" customFormat="1" ht="15.6" x14ac:dyDescent="0.3">
      <c r="A222" s="181" t="s">
        <v>15</v>
      </c>
      <c r="B222" s="187" t="s">
        <v>30</v>
      </c>
      <c r="C222" s="188">
        <v>15.308800000000005</v>
      </c>
      <c r="D222" s="186" t="s">
        <v>26</v>
      </c>
      <c r="E222" s="99"/>
      <c r="F222" s="86">
        <f t="shared" si="4"/>
        <v>0</v>
      </c>
    </row>
    <row r="223" spans="1:6" s="8" customFormat="1" ht="15.6" x14ac:dyDescent="0.3">
      <c r="A223" s="181" t="s">
        <v>16</v>
      </c>
      <c r="B223" s="187" t="s">
        <v>98</v>
      </c>
      <c r="C223" s="188">
        <v>3.6720000000000002</v>
      </c>
      <c r="D223" s="186" t="s">
        <v>26</v>
      </c>
      <c r="E223" s="99"/>
      <c r="F223" s="86">
        <f t="shared" si="4"/>
        <v>0</v>
      </c>
    </row>
    <row r="224" spans="1:6" s="8" customFormat="1" ht="15.6" x14ac:dyDescent="0.3">
      <c r="A224" s="181" t="s">
        <v>34</v>
      </c>
      <c r="B224" s="187" t="s">
        <v>99</v>
      </c>
      <c r="C224" s="188">
        <v>3.6720000000000002</v>
      </c>
      <c r="D224" s="186" t="s">
        <v>26</v>
      </c>
      <c r="E224" s="185"/>
      <c r="F224" s="86">
        <f t="shared" si="4"/>
        <v>0</v>
      </c>
    </row>
    <row r="225" spans="1:6" s="8" customFormat="1" ht="15.6" x14ac:dyDescent="0.3">
      <c r="A225" s="181" t="s">
        <v>51</v>
      </c>
      <c r="B225" s="187" t="s">
        <v>100</v>
      </c>
      <c r="C225" s="188">
        <v>3.6</v>
      </c>
      <c r="D225" s="186" t="s">
        <v>26</v>
      </c>
      <c r="E225" s="185"/>
      <c r="F225" s="86">
        <f t="shared" si="4"/>
        <v>0</v>
      </c>
    </row>
    <row r="226" spans="1:6" s="8" customFormat="1" ht="15.6" x14ac:dyDescent="0.3">
      <c r="A226" s="181" t="s">
        <v>52</v>
      </c>
      <c r="B226" s="187" t="s">
        <v>101</v>
      </c>
      <c r="C226" s="188">
        <v>4.4999999999999984E-2</v>
      </c>
      <c r="D226" s="186" t="s">
        <v>26</v>
      </c>
      <c r="E226" s="185"/>
      <c r="F226" s="86">
        <f t="shared" si="4"/>
        <v>0</v>
      </c>
    </row>
    <row r="227" spans="1:6" s="8" customFormat="1" ht="25.2" customHeight="1" x14ac:dyDescent="0.3">
      <c r="A227" s="181" t="s">
        <v>53</v>
      </c>
      <c r="B227" s="187" t="s">
        <v>102</v>
      </c>
      <c r="C227" s="188">
        <v>43.680000000000007</v>
      </c>
      <c r="D227" s="186" t="s">
        <v>25</v>
      </c>
      <c r="E227" s="185"/>
      <c r="F227" s="86">
        <f t="shared" si="4"/>
        <v>0</v>
      </c>
    </row>
    <row r="228" spans="1:6" s="2" customFormat="1" ht="18.600000000000001" customHeight="1" x14ac:dyDescent="0.3">
      <c r="A228" s="171" t="s">
        <v>54</v>
      </c>
      <c r="B228" s="96" t="s">
        <v>103</v>
      </c>
      <c r="C228" s="97">
        <v>57.32</v>
      </c>
      <c r="D228" s="172" t="s">
        <v>25</v>
      </c>
      <c r="E228" s="173"/>
      <c r="F228" s="189">
        <f t="shared" si="4"/>
        <v>0</v>
      </c>
    </row>
    <row r="229" spans="1:6" s="8" customFormat="1" ht="15.6" x14ac:dyDescent="0.3">
      <c r="A229" s="181" t="s">
        <v>55</v>
      </c>
      <c r="B229" s="187" t="s">
        <v>104</v>
      </c>
      <c r="C229" s="188">
        <v>57.32</v>
      </c>
      <c r="D229" s="186" t="s">
        <v>25</v>
      </c>
      <c r="E229" s="185"/>
      <c r="F229" s="86">
        <f t="shared" si="4"/>
        <v>0</v>
      </c>
    </row>
    <row r="230" spans="1:6" s="8" customFormat="1" ht="15.6" x14ac:dyDescent="0.3">
      <c r="A230" s="181" t="s">
        <v>56</v>
      </c>
      <c r="B230" s="187" t="s">
        <v>105</v>
      </c>
      <c r="C230" s="188">
        <v>16</v>
      </c>
      <c r="D230" s="186" t="s">
        <v>12</v>
      </c>
      <c r="E230" s="185"/>
      <c r="F230" s="86">
        <f t="shared" si="4"/>
        <v>0</v>
      </c>
    </row>
    <row r="231" spans="1:6" s="8" customFormat="1" ht="15.6" x14ac:dyDescent="0.3">
      <c r="A231" s="181" t="s">
        <v>57</v>
      </c>
      <c r="B231" s="187" t="s">
        <v>106</v>
      </c>
      <c r="C231" s="188">
        <v>8.3999999999999986</v>
      </c>
      <c r="D231" s="186" t="s">
        <v>12</v>
      </c>
      <c r="E231" s="185"/>
      <c r="F231" s="86">
        <f t="shared" si="4"/>
        <v>0</v>
      </c>
    </row>
    <row r="232" spans="1:6" s="8" customFormat="1" ht="15.6" x14ac:dyDescent="0.3">
      <c r="A232" s="181" t="s">
        <v>58</v>
      </c>
      <c r="B232" s="187" t="s">
        <v>107</v>
      </c>
      <c r="C232" s="188">
        <v>18</v>
      </c>
      <c r="D232" s="186" t="s">
        <v>25</v>
      </c>
      <c r="E232" s="185"/>
      <c r="F232" s="86">
        <f t="shared" si="4"/>
        <v>0</v>
      </c>
    </row>
    <row r="233" spans="1:6" s="2" customFormat="1" ht="19.2" customHeight="1" x14ac:dyDescent="0.3">
      <c r="A233" s="171" t="s">
        <v>108</v>
      </c>
      <c r="B233" s="96" t="s">
        <v>109</v>
      </c>
      <c r="C233" s="97">
        <v>1</v>
      </c>
      <c r="D233" s="172" t="s">
        <v>14</v>
      </c>
      <c r="E233" s="173"/>
      <c r="F233" s="189">
        <f t="shared" si="4"/>
        <v>0</v>
      </c>
    </row>
    <row r="234" spans="1:6" s="2" customFormat="1" ht="22.8" customHeight="1" x14ac:dyDescent="0.3">
      <c r="A234" s="171" t="s">
        <v>110</v>
      </c>
      <c r="B234" s="96" t="s">
        <v>111</v>
      </c>
      <c r="C234" s="97">
        <v>1</v>
      </c>
      <c r="D234" s="172" t="s">
        <v>14</v>
      </c>
      <c r="E234" s="173"/>
      <c r="F234" s="189">
        <f t="shared" si="4"/>
        <v>0</v>
      </c>
    </row>
    <row r="235" spans="1:6" s="2" customFormat="1" ht="26.4" x14ac:dyDescent="0.3">
      <c r="A235" s="171" t="s">
        <v>112</v>
      </c>
      <c r="B235" s="96" t="s">
        <v>113</v>
      </c>
      <c r="C235" s="97">
        <v>1</v>
      </c>
      <c r="D235" s="172" t="s">
        <v>14</v>
      </c>
      <c r="E235" s="173"/>
      <c r="F235" s="189">
        <f t="shared" si="4"/>
        <v>0</v>
      </c>
    </row>
    <row r="236" spans="1:6" s="8" customFormat="1" ht="15.6" x14ac:dyDescent="0.3">
      <c r="A236" s="181" t="s">
        <v>114</v>
      </c>
      <c r="B236" s="187" t="s">
        <v>115</v>
      </c>
      <c r="C236" s="188">
        <v>1</v>
      </c>
      <c r="D236" s="186" t="s">
        <v>9</v>
      </c>
      <c r="E236" s="185"/>
      <c r="F236" s="86">
        <f t="shared" si="4"/>
        <v>0</v>
      </c>
    </row>
    <row r="237" spans="1:6" s="8" customFormat="1" ht="15.6" x14ac:dyDescent="0.3">
      <c r="A237" s="181" t="s">
        <v>116</v>
      </c>
      <c r="B237" s="187" t="s">
        <v>117</v>
      </c>
      <c r="C237" s="188">
        <v>1</v>
      </c>
      <c r="D237" s="186" t="s">
        <v>9</v>
      </c>
      <c r="E237" s="185"/>
      <c r="F237" s="86">
        <f t="shared" si="4"/>
        <v>0</v>
      </c>
    </row>
    <row r="238" spans="1:6" s="8" customFormat="1" ht="15.6" x14ac:dyDescent="0.3">
      <c r="A238" s="200"/>
      <c r="B238" s="201" t="s">
        <v>181</v>
      </c>
      <c r="C238" s="201"/>
      <c r="D238" s="201"/>
      <c r="E238" s="201"/>
      <c r="F238" s="110">
        <f>SUM(F219:F237)</f>
        <v>0</v>
      </c>
    </row>
    <row r="239" spans="1:6" s="8" customFormat="1" ht="15.6" x14ac:dyDescent="0.3">
      <c r="A239" s="190"/>
      <c r="B239" s="191"/>
      <c r="C239" s="192"/>
      <c r="D239" s="123"/>
      <c r="E239" s="193"/>
      <c r="F239" s="86"/>
    </row>
    <row r="240" spans="1:6" s="8" customFormat="1" ht="15.6" x14ac:dyDescent="0.3">
      <c r="A240" s="194"/>
      <c r="B240" s="195" t="s">
        <v>118</v>
      </c>
      <c r="C240" s="195"/>
      <c r="D240" s="195"/>
      <c r="E240" s="195"/>
      <c r="F240" s="196">
        <f>F238</f>
        <v>0</v>
      </c>
    </row>
    <row r="241" spans="1:6" s="8" customFormat="1" ht="15.6" x14ac:dyDescent="0.3">
      <c r="A241" s="190"/>
      <c r="B241" s="191"/>
      <c r="C241" s="192"/>
      <c r="D241" s="123"/>
      <c r="E241" s="193"/>
      <c r="F241" s="86"/>
    </row>
    <row r="242" spans="1:6" s="8" customFormat="1" ht="15.6" x14ac:dyDescent="0.3">
      <c r="A242" s="197" t="s">
        <v>119</v>
      </c>
      <c r="B242" s="198" t="s">
        <v>120</v>
      </c>
      <c r="C242" s="192"/>
      <c r="D242" s="123"/>
      <c r="E242" s="193"/>
      <c r="F242" s="86"/>
    </row>
    <row r="243" spans="1:6" s="8" customFormat="1" ht="15.6" x14ac:dyDescent="0.3">
      <c r="A243" s="190" t="s">
        <v>7</v>
      </c>
      <c r="B243" s="191" t="s">
        <v>24</v>
      </c>
      <c r="C243" s="192">
        <v>1</v>
      </c>
      <c r="D243" s="123" t="s">
        <v>9</v>
      </c>
      <c r="E243" s="193"/>
      <c r="F243" s="86">
        <f t="shared" ref="F243:F258" si="5">ROUND(C243*E243,2)</f>
        <v>0</v>
      </c>
    </row>
    <row r="244" spans="1:6" s="8" customFormat="1" ht="15.6" x14ac:dyDescent="0.3">
      <c r="A244" s="190" t="s">
        <v>10</v>
      </c>
      <c r="B244" s="191" t="s">
        <v>29</v>
      </c>
      <c r="C244" s="192">
        <v>17.663999999999998</v>
      </c>
      <c r="D244" s="123" t="s">
        <v>26</v>
      </c>
      <c r="E244" s="85"/>
      <c r="F244" s="86">
        <f t="shared" si="5"/>
        <v>0</v>
      </c>
    </row>
    <row r="245" spans="1:6" s="8" customFormat="1" ht="15.6" x14ac:dyDescent="0.3">
      <c r="A245" s="190" t="s">
        <v>13</v>
      </c>
      <c r="B245" s="191" t="s">
        <v>31</v>
      </c>
      <c r="C245" s="192">
        <v>16.743999999999996</v>
      </c>
      <c r="D245" s="123" t="s">
        <v>26</v>
      </c>
      <c r="E245" s="85"/>
      <c r="F245" s="86">
        <f t="shared" si="5"/>
        <v>0</v>
      </c>
    </row>
    <row r="246" spans="1:6" s="8" customFormat="1" ht="15.6" x14ac:dyDescent="0.3">
      <c r="A246" s="190" t="s">
        <v>15</v>
      </c>
      <c r="B246" s="191" t="s">
        <v>30</v>
      </c>
      <c r="C246" s="192">
        <v>6.2191999999999998</v>
      </c>
      <c r="D246" s="123" t="s">
        <v>26</v>
      </c>
      <c r="E246" s="85"/>
      <c r="F246" s="86">
        <f t="shared" si="5"/>
        <v>0</v>
      </c>
    </row>
    <row r="247" spans="1:6" s="8" customFormat="1" ht="15.6" x14ac:dyDescent="0.3">
      <c r="A247" s="190" t="s">
        <v>16</v>
      </c>
      <c r="B247" s="191" t="s">
        <v>98</v>
      </c>
      <c r="C247" s="192">
        <v>1.1199999999999999</v>
      </c>
      <c r="D247" s="123" t="s">
        <v>26</v>
      </c>
      <c r="E247" s="85"/>
      <c r="F247" s="86">
        <f t="shared" si="5"/>
        <v>0</v>
      </c>
    </row>
    <row r="248" spans="1:6" s="8" customFormat="1" ht="15.6" x14ac:dyDescent="0.3">
      <c r="A248" s="190" t="s">
        <v>34</v>
      </c>
      <c r="B248" s="191" t="s">
        <v>121</v>
      </c>
      <c r="C248" s="192">
        <v>0.84</v>
      </c>
      <c r="D248" s="123" t="s">
        <v>26</v>
      </c>
      <c r="E248" s="193"/>
      <c r="F248" s="86">
        <f t="shared" si="5"/>
        <v>0</v>
      </c>
    </row>
    <row r="249" spans="1:6" s="8" customFormat="1" ht="15.6" x14ac:dyDescent="0.3">
      <c r="A249" s="190" t="s">
        <v>51</v>
      </c>
      <c r="B249" s="191" t="s">
        <v>122</v>
      </c>
      <c r="C249" s="192">
        <v>0.76649999999999996</v>
      </c>
      <c r="D249" s="123" t="s">
        <v>26</v>
      </c>
      <c r="E249" s="193"/>
      <c r="F249" s="86">
        <f t="shared" si="5"/>
        <v>0</v>
      </c>
    </row>
    <row r="250" spans="1:6" s="8" customFormat="1" ht="26.4" x14ac:dyDescent="0.3">
      <c r="A250" s="190" t="s">
        <v>52</v>
      </c>
      <c r="B250" s="191" t="s">
        <v>123</v>
      </c>
      <c r="C250" s="192">
        <v>16.2</v>
      </c>
      <c r="D250" s="123" t="s">
        <v>25</v>
      </c>
      <c r="E250" s="193"/>
      <c r="F250" s="86">
        <f t="shared" si="5"/>
        <v>0</v>
      </c>
    </row>
    <row r="251" spans="1:6" s="8" customFormat="1" ht="15.6" x14ac:dyDescent="0.3">
      <c r="A251" s="190" t="s">
        <v>53</v>
      </c>
      <c r="B251" s="191" t="s">
        <v>124</v>
      </c>
      <c r="C251" s="192">
        <v>23.85</v>
      </c>
      <c r="D251" s="123" t="s">
        <v>25</v>
      </c>
      <c r="E251" s="199"/>
      <c r="F251" s="86">
        <f t="shared" si="5"/>
        <v>0</v>
      </c>
    </row>
    <row r="252" spans="1:6" s="8" customFormat="1" ht="15.6" x14ac:dyDescent="0.3">
      <c r="A252" s="190" t="s">
        <v>54</v>
      </c>
      <c r="B252" s="191" t="s">
        <v>104</v>
      </c>
      <c r="C252" s="192">
        <v>23.85</v>
      </c>
      <c r="D252" s="123" t="s">
        <v>25</v>
      </c>
      <c r="E252" s="193"/>
      <c r="F252" s="86">
        <f t="shared" si="5"/>
        <v>0</v>
      </c>
    </row>
    <row r="253" spans="1:6" s="8" customFormat="1" ht="15.6" x14ac:dyDescent="0.3">
      <c r="A253" s="190" t="s">
        <v>55</v>
      </c>
      <c r="B253" s="191" t="s">
        <v>105</v>
      </c>
      <c r="C253" s="192">
        <v>8.4</v>
      </c>
      <c r="D253" s="123" t="s">
        <v>12</v>
      </c>
      <c r="E253" s="193"/>
      <c r="F253" s="86">
        <f t="shared" si="5"/>
        <v>0</v>
      </c>
    </row>
    <row r="254" spans="1:6" s="8" customFormat="1" ht="15.6" x14ac:dyDescent="0.3">
      <c r="A254" s="190" t="s">
        <v>56</v>
      </c>
      <c r="B254" s="191" t="s">
        <v>106</v>
      </c>
      <c r="C254" s="192">
        <v>5.6</v>
      </c>
      <c r="D254" s="123" t="s">
        <v>12</v>
      </c>
      <c r="E254" s="193"/>
      <c r="F254" s="86">
        <f t="shared" si="5"/>
        <v>0</v>
      </c>
    </row>
    <row r="255" spans="1:6" s="8" customFormat="1" ht="15.6" x14ac:dyDescent="0.3">
      <c r="A255" s="190" t="s">
        <v>57</v>
      </c>
      <c r="B255" s="191" t="s">
        <v>107</v>
      </c>
      <c r="C255" s="192">
        <v>5.1099999999999994</v>
      </c>
      <c r="D255" s="123" t="s">
        <v>25</v>
      </c>
      <c r="E255" s="193"/>
      <c r="F255" s="86">
        <f t="shared" si="5"/>
        <v>0</v>
      </c>
    </row>
    <row r="256" spans="1:6" s="8" customFormat="1" ht="15.6" x14ac:dyDescent="0.3">
      <c r="A256" s="190" t="s">
        <v>58</v>
      </c>
      <c r="B256" s="191" t="s">
        <v>125</v>
      </c>
      <c r="C256" s="192">
        <v>1</v>
      </c>
      <c r="D256" s="123" t="s">
        <v>14</v>
      </c>
      <c r="E256" s="193"/>
      <c r="F256" s="86">
        <f t="shared" si="5"/>
        <v>0</v>
      </c>
    </row>
    <row r="257" spans="1:6" s="8" customFormat="1" ht="25.8" customHeight="1" x14ac:dyDescent="0.3">
      <c r="A257" s="190" t="s">
        <v>108</v>
      </c>
      <c r="B257" s="191" t="s">
        <v>126</v>
      </c>
      <c r="C257" s="192">
        <v>1</v>
      </c>
      <c r="D257" s="123" t="s">
        <v>14</v>
      </c>
      <c r="E257" s="199"/>
      <c r="F257" s="86">
        <f t="shared" si="5"/>
        <v>0</v>
      </c>
    </row>
    <row r="258" spans="1:6" s="8" customFormat="1" ht="15.6" x14ac:dyDescent="0.3">
      <c r="A258" s="208" t="s">
        <v>110</v>
      </c>
      <c r="B258" s="191" t="s">
        <v>127</v>
      </c>
      <c r="C258" s="192">
        <v>1</v>
      </c>
      <c r="D258" s="123" t="s">
        <v>9</v>
      </c>
      <c r="E258" s="193"/>
      <c r="F258" s="86">
        <f t="shared" si="5"/>
        <v>0</v>
      </c>
    </row>
    <row r="259" spans="1:6" s="8" customFormat="1" ht="15.6" x14ac:dyDescent="0.3">
      <c r="A259" s="223"/>
      <c r="B259" s="224" t="s">
        <v>182</v>
      </c>
      <c r="C259" s="224"/>
      <c r="D259" s="224"/>
      <c r="E259" s="224"/>
      <c r="F259" s="216">
        <f>SUM(F243:F258)</f>
        <v>0</v>
      </c>
    </row>
    <row r="260" spans="1:6" s="8" customFormat="1" ht="16.8" customHeight="1" x14ac:dyDescent="0.25">
      <c r="A260" s="220"/>
      <c r="B260" s="221" t="s">
        <v>135</v>
      </c>
      <c r="C260" s="220"/>
      <c r="D260" s="220"/>
      <c r="E260" s="220"/>
      <c r="F260" s="222">
        <f>F259+F240+F216+F171+F121+F77+F33+F17</f>
        <v>0</v>
      </c>
    </row>
    <row r="261" spans="1:6" s="8" customFormat="1" ht="15.6" x14ac:dyDescent="0.3">
      <c r="A261" s="217"/>
      <c r="B261" s="218"/>
      <c r="C261" s="218"/>
      <c r="D261" s="218"/>
      <c r="E261" s="218"/>
      <c r="F261" s="219"/>
    </row>
    <row r="262" spans="1:6" s="8" customFormat="1" ht="15.6" x14ac:dyDescent="0.25">
      <c r="A262" s="213"/>
      <c r="B262" s="214" t="s">
        <v>135</v>
      </c>
      <c r="C262" s="213"/>
      <c r="D262" s="213"/>
      <c r="E262" s="213"/>
      <c r="F262" s="215">
        <f>F260</f>
        <v>0</v>
      </c>
    </row>
    <row r="263" spans="1:6" s="8" customFormat="1" ht="15.6" x14ac:dyDescent="0.25">
      <c r="A263" s="209"/>
      <c r="B263" s="210"/>
      <c r="C263" s="211"/>
      <c r="D263" s="210"/>
      <c r="E263" s="210"/>
      <c r="F263" s="212"/>
    </row>
    <row r="264" spans="1:6" s="8" customFormat="1" ht="15.6" x14ac:dyDescent="0.25">
      <c r="A264" s="20"/>
      <c r="B264" s="21" t="s">
        <v>136</v>
      </c>
      <c r="C264" s="22"/>
      <c r="D264" s="23"/>
      <c r="E264" s="24"/>
      <c r="F264" s="25"/>
    </row>
    <row r="265" spans="1:6" s="8" customFormat="1" ht="15.6" x14ac:dyDescent="0.25">
      <c r="A265" s="20"/>
      <c r="B265" s="26" t="s">
        <v>137</v>
      </c>
      <c r="C265" s="27">
        <v>0.1</v>
      </c>
      <c r="D265" s="23"/>
      <c r="E265" s="24"/>
      <c r="F265" s="25">
        <f>F262*C265</f>
        <v>0</v>
      </c>
    </row>
    <row r="266" spans="1:6" s="8" customFormat="1" ht="15.6" x14ac:dyDescent="0.25">
      <c r="A266" s="20"/>
      <c r="B266" s="26" t="s">
        <v>138</v>
      </c>
      <c r="C266" s="28">
        <v>0.03</v>
      </c>
      <c r="D266" s="23"/>
      <c r="E266" s="24"/>
      <c r="F266" s="25">
        <f>F262*C266</f>
        <v>0</v>
      </c>
    </row>
    <row r="267" spans="1:6" s="8" customFormat="1" ht="15.6" x14ac:dyDescent="0.25">
      <c r="A267" s="20"/>
      <c r="B267" s="26" t="s">
        <v>139</v>
      </c>
      <c r="C267" s="28">
        <v>0.04</v>
      </c>
      <c r="D267" s="29"/>
      <c r="E267" s="24"/>
      <c r="F267" s="25">
        <f>F262*C267</f>
        <v>0</v>
      </c>
    </row>
    <row r="268" spans="1:6" s="8" customFormat="1" ht="15.6" x14ac:dyDescent="0.25">
      <c r="A268" s="20"/>
      <c r="B268" s="26" t="s">
        <v>140</v>
      </c>
      <c r="C268" s="28">
        <v>0.01</v>
      </c>
      <c r="D268" s="29"/>
      <c r="E268" s="24"/>
      <c r="F268" s="25">
        <f>F262*C268</f>
        <v>0</v>
      </c>
    </row>
    <row r="269" spans="1:6" s="8" customFormat="1" ht="15.6" x14ac:dyDescent="0.25">
      <c r="A269" s="20"/>
      <c r="B269" s="26" t="s">
        <v>141</v>
      </c>
      <c r="C269" s="28">
        <v>0.01</v>
      </c>
      <c r="D269" s="29"/>
      <c r="E269" s="24"/>
      <c r="F269" s="25">
        <f>F262*C269</f>
        <v>0</v>
      </c>
    </row>
    <row r="270" spans="1:6" s="8" customFormat="1" ht="15.6" x14ac:dyDescent="0.25">
      <c r="A270" s="20"/>
      <c r="B270" s="26" t="s">
        <v>142</v>
      </c>
      <c r="C270" s="28">
        <v>0.05</v>
      </c>
      <c r="D270" s="29"/>
      <c r="E270" s="24"/>
      <c r="F270" s="25">
        <f>F262*C270</f>
        <v>0</v>
      </c>
    </row>
    <row r="271" spans="1:6" s="8" customFormat="1" ht="15.6" x14ac:dyDescent="0.25">
      <c r="A271" s="20"/>
      <c r="B271" s="26" t="s">
        <v>143</v>
      </c>
      <c r="C271" s="28">
        <v>0.18</v>
      </c>
      <c r="D271" s="29"/>
      <c r="E271" s="24"/>
      <c r="F271" s="25">
        <f>F265*C271</f>
        <v>0</v>
      </c>
    </row>
    <row r="272" spans="1:6" s="8" customFormat="1" ht="15.6" x14ac:dyDescent="0.25">
      <c r="A272" s="20"/>
      <c r="B272" s="26" t="s">
        <v>144</v>
      </c>
      <c r="C272" s="30">
        <v>1E-3</v>
      </c>
      <c r="D272" s="29"/>
      <c r="E272" s="24"/>
      <c r="F272" s="25">
        <f>F262*C272</f>
        <v>0</v>
      </c>
    </row>
    <row r="273" spans="1:6" s="8" customFormat="1" ht="15.6" x14ac:dyDescent="0.25">
      <c r="A273" s="20"/>
      <c r="B273" s="31"/>
      <c r="C273" s="32"/>
      <c r="D273" s="33"/>
      <c r="E273" s="34"/>
      <c r="F273" s="35"/>
    </row>
    <row r="274" spans="1:6" s="8" customFormat="1" ht="15.6" x14ac:dyDescent="0.25">
      <c r="A274" s="36"/>
      <c r="B274" s="37" t="s">
        <v>145</v>
      </c>
      <c r="C274" s="38"/>
      <c r="D274" s="39"/>
      <c r="E274" s="40"/>
      <c r="F274" s="41">
        <f>SUM(F265:F272)</f>
        <v>0</v>
      </c>
    </row>
    <row r="275" spans="1:6" s="8" customFormat="1" ht="15.6" x14ac:dyDescent="0.25">
      <c r="A275" s="42"/>
      <c r="B275" s="43"/>
      <c r="C275" s="44"/>
      <c r="D275" s="45"/>
      <c r="E275" s="46"/>
      <c r="F275" s="47"/>
    </row>
    <row r="276" spans="1:6" s="8" customFormat="1" ht="15.6" x14ac:dyDescent="0.25">
      <c r="A276" s="36"/>
      <c r="B276" s="37" t="s">
        <v>146</v>
      </c>
      <c r="C276" s="38"/>
      <c r="D276" s="39"/>
      <c r="E276" s="40"/>
      <c r="F276" s="41">
        <f>F274+F262</f>
        <v>0</v>
      </c>
    </row>
    <row r="277" spans="1:6" s="8" customFormat="1" ht="15.6" x14ac:dyDescent="0.25">
      <c r="A277" s="20"/>
      <c r="B277" s="48"/>
      <c r="C277" s="30"/>
      <c r="D277" s="29"/>
      <c r="E277" s="24"/>
      <c r="F277" s="25"/>
    </row>
    <row r="278" spans="1:6" s="8" customFormat="1" ht="15.6" x14ac:dyDescent="0.25">
      <c r="A278" s="20"/>
      <c r="B278" s="48" t="s">
        <v>147</v>
      </c>
      <c r="C278" s="30">
        <v>0.05</v>
      </c>
      <c r="D278" s="29"/>
      <c r="E278" s="24"/>
      <c r="F278" s="25">
        <f>C278*F262</f>
        <v>0</v>
      </c>
    </row>
    <row r="279" spans="1:6" s="8" customFormat="1" ht="15.6" x14ac:dyDescent="0.25">
      <c r="A279" s="20"/>
      <c r="B279" s="48"/>
      <c r="C279" s="30"/>
      <c r="D279" s="29"/>
      <c r="E279" s="24"/>
      <c r="F279" s="25"/>
    </row>
    <row r="280" spans="1:6" s="8" customFormat="1" ht="16.2" thickBot="1" x14ac:dyDescent="0.3">
      <c r="A280" s="237" t="s">
        <v>148</v>
      </c>
      <c r="B280" s="238"/>
      <c r="C280" s="238"/>
      <c r="D280" s="238"/>
      <c r="E280" s="239"/>
      <c r="F280" s="49">
        <f>+F276+F278</f>
        <v>0</v>
      </c>
    </row>
    <row r="281" spans="1:6" s="8" customFormat="1" ht="16.2" thickTop="1" x14ac:dyDescent="0.25">
      <c r="A281" s="59" t="s">
        <v>168</v>
      </c>
      <c r="B281" s="60" t="s">
        <v>169</v>
      </c>
      <c r="C281" s="61"/>
      <c r="D281" s="62"/>
      <c r="E281" s="61"/>
      <c r="F281" s="63"/>
    </row>
    <row r="282" spans="1:6" s="8" customFormat="1" ht="15.6" x14ac:dyDescent="0.25">
      <c r="A282" s="50" t="s">
        <v>170</v>
      </c>
      <c r="B282" s="64" t="s">
        <v>171</v>
      </c>
      <c r="C282" s="65"/>
      <c r="D282" s="66"/>
      <c r="E282" s="65"/>
      <c r="F282" s="67"/>
    </row>
    <row r="283" spans="1:6" s="7" customFormat="1" ht="15.6" x14ac:dyDescent="0.25">
      <c r="A283" s="68"/>
      <c r="B283" s="68"/>
      <c r="C283" s="69"/>
      <c r="D283" s="69"/>
      <c r="E283" s="69"/>
      <c r="F283" s="70"/>
    </row>
    <row r="284" spans="1:6" s="2" customFormat="1" ht="15.6" x14ac:dyDescent="0.3">
      <c r="A284" s="240" t="s">
        <v>172</v>
      </c>
      <c r="B284" s="240"/>
      <c r="C284" s="240"/>
      <c r="D284" s="240"/>
      <c r="E284" s="240"/>
      <c r="F284" s="240"/>
    </row>
    <row r="285" spans="1:6" s="2" customFormat="1" ht="15.6" x14ac:dyDescent="0.3">
      <c r="A285" s="71"/>
      <c r="B285" s="71"/>
      <c r="C285" s="72"/>
      <c r="D285" s="72"/>
      <c r="E285" s="72"/>
      <c r="F285" s="73"/>
    </row>
    <row r="286" spans="1:6" s="2" customFormat="1" ht="15.6" x14ac:dyDescent="0.25">
      <c r="A286" s="231" t="s">
        <v>173</v>
      </c>
      <c r="B286" s="231"/>
      <c r="C286" s="241" t="s">
        <v>173</v>
      </c>
      <c r="D286" s="241"/>
      <c r="E286" s="241"/>
      <c r="F286" s="241"/>
    </row>
    <row r="287" spans="1:6" s="2" customFormat="1" ht="15.6" x14ac:dyDescent="0.25">
      <c r="A287" s="242"/>
      <c r="B287" s="242"/>
      <c r="C287" s="241"/>
      <c r="D287" s="241"/>
      <c r="E287" s="241"/>
      <c r="F287" s="241"/>
    </row>
    <row r="288" spans="1:6" s="2" customFormat="1" ht="15.6" x14ac:dyDescent="0.3">
      <c r="A288" s="231"/>
      <c r="B288" s="231"/>
      <c r="C288" s="232"/>
      <c r="D288" s="232"/>
      <c r="E288" s="232"/>
      <c r="F288" s="232"/>
    </row>
    <row r="289" spans="1:6" s="2" customFormat="1" ht="15.6" x14ac:dyDescent="0.3">
      <c r="A289" s="53"/>
      <c r="B289" s="52"/>
      <c r="C289" s="51"/>
      <c r="D289" s="53"/>
      <c r="E289" s="54"/>
      <c r="F289" s="74"/>
    </row>
    <row r="290" spans="1:6" x14ac:dyDescent="0.3">
      <c r="A290" s="55"/>
      <c r="B290" s="55"/>
      <c r="C290" s="56"/>
      <c r="D290" s="56"/>
      <c r="E290" s="57"/>
      <c r="F290" s="58"/>
    </row>
  </sheetData>
  <protectedRanges>
    <protectedRange sqref="E154:E158" name="Rango1_1"/>
  </protectedRanges>
  <mergeCells count="16">
    <mergeCell ref="A1:F1"/>
    <mergeCell ref="A3:F3"/>
    <mergeCell ref="A4:F4"/>
    <mergeCell ref="B7:D7"/>
    <mergeCell ref="D9:F9"/>
    <mergeCell ref="A288:B288"/>
    <mergeCell ref="C288:F288"/>
    <mergeCell ref="A2:F2"/>
    <mergeCell ref="A5:F5"/>
    <mergeCell ref="D8:E8"/>
    <mergeCell ref="A280:E280"/>
    <mergeCell ref="A284:F284"/>
    <mergeCell ref="A286:B286"/>
    <mergeCell ref="C286:F286"/>
    <mergeCell ref="A287:B287"/>
    <mergeCell ref="C287:F287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portrait" r:id="rId1"/>
  <headerFooter>
    <oddFooter>&amp;C&amp;P de &amp;N</oddFooter>
  </headerFooter>
  <rowBreaks count="7" manualBreakCount="7">
    <brk id="42" max="5" man="1"/>
    <brk id="75" max="5" man="1"/>
    <brk id="113" max="5" man="1"/>
    <brk id="149" max="5" man="1"/>
    <brk id="182" max="5" man="1"/>
    <brk id="226" max="5" man="1"/>
    <brk id="26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 </vt:lpstr>
      <vt:lpstr>Hoja1</vt:lpstr>
      <vt:lpstr>'PRESUPUESTO '!Área_de_impresión</vt:lpstr>
      <vt:lpstr>'PRESUPUESTO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Yissel Gonzalez Luciano Del Orbe</dc:creator>
  <cp:lastModifiedBy>Relyn Antonio De la Paz</cp:lastModifiedBy>
  <cp:lastPrinted>2023-10-27T12:46:16Z</cp:lastPrinted>
  <dcterms:created xsi:type="dcterms:W3CDTF">2023-07-03T14:43:44Z</dcterms:created>
  <dcterms:modified xsi:type="dcterms:W3CDTF">2023-11-21T14:16:47Z</dcterms:modified>
</cp:coreProperties>
</file>