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Contenes'!$A$1:$F$72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0" i="21" l="1"/>
  <c r="F29" i="21" l="1"/>
  <c r="F14" i="21"/>
  <c r="F15" i="21"/>
  <c r="F16" i="21"/>
  <c r="F30" i="21" l="1"/>
  <c r="C20" i="21"/>
  <c r="C23" i="21"/>
  <c r="F23" i="21" s="1"/>
  <c r="A35" i="21" l="1"/>
  <c r="C21" i="21" l="1"/>
  <c r="F21" i="21" s="1"/>
  <c r="F28" i="21"/>
  <c r="F31" i="21" s="1"/>
  <c r="F39" i="21"/>
  <c r="F38" i="21" l="1"/>
  <c r="F36" i="21"/>
  <c r="A13" i="21"/>
  <c r="A14" i="21" s="1"/>
  <c r="A15" i="21" s="1"/>
  <c r="A16" i="21" s="1"/>
  <c r="F13" i="21"/>
  <c r="A20" i="21"/>
  <c r="A21" i="21" s="1"/>
  <c r="A22" i="21" s="1"/>
  <c r="A23" i="21" s="1"/>
  <c r="F20" i="21"/>
  <c r="F17" i="21" l="1"/>
  <c r="C22" i="21"/>
  <c r="F22" i="21" s="1"/>
  <c r="F24" i="21" l="1"/>
  <c r="F37" i="21"/>
  <c r="F43" i="21"/>
  <c r="F44" i="21" s="1"/>
  <c r="F35" i="21"/>
  <c r="A36" i="21"/>
  <c r="A37" i="21" s="1"/>
  <c r="A38" i="21" s="1"/>
  <c r="A39" i="21" s="1"/>
  <c r="F40" i="21" l="1"/>
  <c r="F41" i="21" s="1"/>
  <c r="F45" i="21" l="1"/>
  <c r="F47" i="21" l="1"/>
  <c r="F49" i="21" s="1"/>
  <c r="F58" i="21" l="1"/>
  <c r="F57" i="21"/>
  <c r="F53" i="21"/>
  <c r="F54" i="21"/>
  <c r="F56" i="21"/>
  <c r="F55" i="21"/>
  <c r="F52" i="21"/>
  <c r="F59" i="21" s="1"/>
  <c r="F60" i="21" l="1"/>
  <c r="F62" i="21" s="1"/>
  <c r="F64" i="21" s="1"/>
  <c r="F7" i="21" l="1"/>
</calcChain>
</file>

<file path=xl/sharedStrings.xml><?xml version="1.0" encoding="utf-8"?>
<sst xmlns="http://schemas.openxmlformats.org/spreadsheetml/2006/main" count="89" uniqueCount="81">
  <si>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</si>
  <si>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</si>
  <si>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</si>
  <si>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</si>
  <si>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</si>
  <si>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</si>
  <si>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</si>
  <si>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</si>
  <si>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</si>
  <si>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</si>
  <si>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</si>
  <si>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</si>
  <si>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</si>
  <si>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</si>
  <si>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</si>
  <si>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</si>
  <si>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</si>
  <si>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</si>
  <si>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</si>
  <si>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</si>
  <si>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</si>
  <si>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</si>
  <si>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</si>
  <si>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</si>
  <si>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</si>
  <si>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</si>
  <si>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</si>
  <si>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</si>
  <si>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</si>
  <si>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</si>
  <si>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</si>
  <si>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</si>
  <si>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</si>
  <si>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</si>
  <si>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</si>
  <si>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</si>
  <si>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</si>
  <si>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</si>
  <si>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</si>
  <si>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</si>
  <si>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</si>
  <si>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</si>
  <si>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</si>
  <si>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</si>
  <si>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</si>
  <si>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</si>
  <si>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</si>
  <si>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</si>
  <si>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</si>
  <si>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</si>
  <si>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</si>
  <si>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</si>
  <si>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</si>
  <si>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</si>
  <si>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</si>
  <si>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</si>
  <si>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</si>
  <si>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</si>
  <si>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</si>
  <si>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</si>
  <si>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Limpieza con  equipo  amarillo (Greadar).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</si>
  <si>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</si>
  <si>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</si>
  <si>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</si>
  <si>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</si>
  <si>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</si>
  <si>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Fecha 27-12-2023</t>
  </si>
  <si>
    <t>Presupuesto  Participativo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</si>
  <si>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</si>
  <si>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</si>
  <si>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</si>
  <si>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</si>
  <si>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</si>
  <si>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SUB-TOTAL   1</t>
  </si>
  <si>
    <t>SUB-TOTAL  2</t>
  </si>
  <si>
    <t>SUB-TOTAL   3</t>
  </si>
  <si>
    <t>SUB-TOTAL 4</t>
  </si>
  <si>
    <t>Hormigón  180 kg/cm2,  (Con  ligadora  de  2  fundas) , (5.6 m x 1.5 m x 0.20  m).  @ 1/2" a  =( 0.20x 0.20).</t>
  </si>
  <si>
    <t>Ubicación  : Villa  Bendición  Canastica.</t>
  </si>
  <si>
    <t xml:space="preserve">Presupuesto :  Construcción Aceras y Contenes.   Sector  Villa  Bendición.  </t>
  </si>
  <si>
    <t>Construcción  de  Badenes (a= 2.0  mts. h=0.50  mts.).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</si>
</sst>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4" fontId="5" fillId="4" borderId="8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175" fontId="33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166" fontId="5" fillId="4" borderId="9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4" fillId="22" borderId="13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4" fontId="5" fillId="4" borderId="8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176" fontId="3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174" fontId="6" fillId="4" borderId="17" xfId="0" applyNumberFormat="1" applyFont="1" applyFill="1" applyBorder="1" applyAlignment="1">
      <alignment horizontal="center"/>
    </xf>
    <xf numFmtId="174" fontId="6" fillId="4" borderId="18" xfId="0" applyNumberFormat="1" applyFont="1" applyFill="1" applyBorder="1" applyAlignment="1">
      <alignment horizontal="center"/>
    </xf>
    <xf numFmtId="174" fontId="6" fillId="20" borderId="18" xfId="0" applyNumberFormat="1" applyFont="1" applyFill="1" applyBorder="1" applyAlignment="1">
      <alignment horizontal="center"/>
    </xf>
    <xf numFmtId="174" fontId="6" fillId="20" borderId="19" xfId="0" applyNumberFormat="1" applyFont="1" applyFill="1" applyBorder="1" applyAlignment="1">
      <alignment horizontal="right"/>
    </xf>
    <xf numFmtId="174" fontId="6" fillId="20" borderId="22" xfId="0" applyNumberFormat="1" applyFont="1" applyFill="1" applyBorder="1" applyAlignment="1">
      <alignment horizontal="right"/>
    </xf>
    <xf numFmtId="0" fontId="6" fillId="4" borderId="23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174" fontId="6" fillId="4" borderId="25" xfId="0" applyNumberFormat="1" applyFont="1" applyFill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left"/>
    </xf>
    <xf numFmtId="10" fontId="5" fillId="0" borderId="18" xfId="0" applyNumberFormat="1" applyFont="1" applyBorder="1" applyAlignment="1">
      <alignment horizontal="center"/>
    </xf>
    <xf numFmtId="0" fontId="5" fillId="0" borderId="18" xfId="0" applyFont="1" applyBorder="1"/>
    <xf numFmtId="4" fontId="5" fillId="0" borderId="1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0" fontId="5" fillId="20" borderId="20" xfId="0" applyFont="1" applyFill="1" applyBorder="1" applyAlignment="1">
      <alignment horizontal="center" vertical="top"/>
    </xf>
    <xf numFmtId="0" fontId="6" fillId="20" borderId="21" xfId="0" applyFont="1" applyFill="1" applyBorder="1" applyAlignment="1">
      <alignment horizontal="center"/>
    </xf>
    <xf numFmtId="10" fontId="5" fillId="20" borderId="21" xfId="0" applyNumberFormat="1" applyFont="1" applyFill="1" applyBorder="1" applyAlignment="1">
      <alignment horizontal="center"/>
    </xf>
    <xf numFmtId="0" fontId="5" fillId="20" borderId="21" xfId="0" applyFont="1" applyFill="1" applyBorder="1"/>
    <xf numFmtId="4" fontId="5" fillId="20" borderId="21" xfId="0" applyNumberFormat="1" applyFont="1" applyFill="1" applyBorder="1" applyAlignment="1">
      <alignment horizontal="right"/>
    </xf>
    <xf numFmtId="4" fontId="5" fillId="20" borderId="22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10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 applyAlignment="1">
      <alignment horizontal="right"/>
    </xf>
    <xf numFmtId="4" fontId="5" fillId="0" borderId="25" xfId="0" applyNumberFormat="1" applyFont="1" applyBorder="1" applyAlignment="1">
      <alignment horizontal="right"/>
    </xf>
    <xf numFmtId="4" fontId="6" fillId="20" borderId="22" xfId="0" applyNumberFormat="1" applyFont="1" applyFill="1" applyBorder="1" applyAlignment="1">
      <alignment horizontal="right"/>
    </xf>
    <xf numFmtId="0" fontId="5" fillId="4" borderId="23" xfId="0" applyFont="1" applyFill="1" applyBorder="1" applyAlignment="1">
      <alignment horizontal="center" vertical="top"/>
    </xf>
    <xf numFmtId="0" fontId="6" fillId="4" borderId="24" xfId="0" applyFont="1" applyFill="1" applyBorder="1"/>
    <xf numFmtId="10" fontId="5" fillId="4" borderId="24" xfId="0" applyNumberFormat="1" applyFont="1" applyFill="1" applyBorder="1" applyAlignment="1">
      <alignment horizontal="center"/>
    </xf>
    <xf numFmtId="0" fontId="5" fillId="4" borderId="24" xfId="0" applyFont="1" applyFill="1" applyBorder="1"/>
    <xf numFmtId="4" fontId="5" fillId="4" borderId="24" xfId="0" applyNumberFormat="1" applyFont="1" applyFill="1" applyBorder="1" applyAlignment="1">
      <alignment horizontal="right"/>
    </xf>
    <xf numFmtId="4" fontId="5" fillId="4" borderId="25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4" fontId="6" fillId="20" borderId="21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right"/>
    </xf>
    <xf numFmtId="175" fontId="6" fillId="20" borderId="9" xfId="0" applyNumberFormat="1" applyFont="1" applyFill="1" applyBorder="1" applyAlignment="1">
      <alignment horizontal="right"/>
    </xf>
    <xf numFmtId="176" fontId="5" fillId="4" borderId="7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176" fontId="6" fillId="4" borderId="7" xfId="0" applyNumberFormat="1" applyFont="1" applyFill="1" applyBorder="1" applyAlignment="1">
      <alignment horizontal="center" vertical="center"/>
    </xf>
    <xf numFmtId="4" fontId="32" fillId="3" borderId="9" xfId="0" applyNumberFormat="1" applyFont="1" applyFill="1" applyBorder="1" applyAlignment="1">
      <alignment vertical="center" wrapText="1"/>
    </xf>
    <xf numFmtId="2" fontId="0" fillId="20" borderId="8" xfId="0" applyNumberFormat="1" applyFont="1" applyFill="1" applyBorder="1" applyAlignment="1">
      <alignment horizontal="center" vertical="center" wrapText="1"/>
    </xf>
    <xf numFmtId="0" fontId="0" fillId="20" borderId="8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75" fontId="6" fillId="3" borderId="9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wrapText="1"/>
    </xf>
    <xf numFmtId="4" fontId="6" fillId="0" borderId="26" xfId="0" applyNumberFormat="1" applyFont="1" applyBorder="1" applyAlignment="1">
      <alignment horizontal="right" wrapText="1"/>
    </xf>
    <xf numFmtId="0" fontId="6" fillId="0" borderId="26" xfId="0" applyFont="1" applyBorder="1" applyAlignment="1">
      <alignment horizontal="center" wrapText="1"/>
    </xf>
    <xf numFmtId="4" fontId="6" fillId="0" borderId="26" xfId="0" applyNumberFormat="1" applyFont="1" applyBorder="1" applyAlignment="1">
      <alignment wrapText="1"/>
    </xf>
    <xf numFmtId="4" fontId="6" fillId="0" borderId="26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20" xfId="0" applyFont="1" applyFill="1" applyBorder="1" applyAlignment="1">
      <alignment horizontal="center"/>
    </xf>
    <xf numFmtId="0" fontId="6" fillId="20" borderId="21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0" xfId="0" applyNumberFormat="1" applyFont="1" applyFill="1" applyBorder="1" applyAlignment="1">
      <alignment horizontal="center"/>
    </xf>
    <xf numFmtId="4" fontId="6" fillId="20" borderId="21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68916</xdr:colOff>
      <xdr:row>1</xdr:row>
      <xdr:rowOff>107577</xdr:rowOff>
    </xdr:from>
    <xdr:to>
      <xdr:col>5</xdr:col>
      <xdr:colOff>699248</xdr:colOff>
      <xdr:row>4</xdr:row>
      <xdr:rowOff>53789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1387" y="286871"/>
          <a:ext cx="630332" cy="48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view="pageBreakPreview" topLeftCell="A40" zoomScale="85" zoomScaleNormal="85" zoomScaleSheetLayoutView="85" workbookViewId="0">
      <selection activeCell="H56" sqref="H56"/>
    </sheetView>
  </sheetViews>
  <sheetFormatPr baseColWidth="10" defaultColWidth="11.44140625" defaultRowHeight="13.8" x14ac:dyDescent="0.25"/>
  <cols>
    <col min="1" max="1" width="6.21875" style="4" customWidth="1"/>
    <col min="2" max="2" width="74.4414062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6"/>
      <c r="B1" s="27"/>
      <c r="C1" s="28"/>
      <c r="D1" s="29"/>
      <c r="E1" s="30"/>
      <c r="F1" s="28"/>
    </row>
    <row r="2" spans="1:30" x14ac:dyDescent="0.25">
      <c r="A2" s="175" t="s">
        <v>20</v>
      </c>
      <c r="B2" s="175"/>
      <c r="C2" s="175"/>
      <c r="D2" s="175"/>
      <c r="E2" s="175"/>
      <c r="F2" s="175"/>
    </row>
    <row r="3" spans="1:30" x14ac:dyDescent="0.25">
      <c r="A3" s="176" t="s">
        <v>21</v>
      </c>
      <c r="B3" s="176"/>
      <c r="C3" s="176"/>
      <c r="D3" s="176"/>
      <c r="E3" s="176"/>
      <c r="F3" s="176"/>
    </row>
    <row r="4" spans="1:30" x14ac:dyDescent="0.25">
      <c r="A4" s="175" t="s">
        <v>18</v>
      </c>
      <c r="B4" s="175"/>
      <c r="C4" s="175"/>
      <c r="D4" s="175"/>
      <c r="E4" s="175"/>
      <c r="F4" s="175"/>
    </row>
    <row r="5" spans="1:30" x14ac:dyDescent="0.25">
      <c r="A5" s="176" t="s">
        <v>67</v>
      </c>
      <c r="B5" s="176"/>
      <c r="C5" s="176"/>
      <c r="D5" s="176"/>
      <c r="E5" s="176"/>
      <c r="F5" s="176"/>
    </row>
    <row r="6" spans="1:30" x14ac:dyDescent="0.25">
      <c r="A6" s="49"/>
      <c r="B6" s="49"/>
      <c r="C6" s="49"/>
      <c r="D6" s="49"/>
      <c r="E6" s="49"/>
      <c r="F6" s="49"/>
    </row>
    <row r="7" spans="1:30" ht="13.8" customHeight="1" x14ac:dyDescent="0.25">
      <c r="A7" s="184" t="s">
        <v>79</v>
      </c>
      <c r="B7" s="184"/>
      <c r="C7" s="184"/>
      <c r="D7" s="171" t="s">
        <v>31</v>
      </c>
      <c r="E7" s="171"/>
      <c r="F7" s="164">
        <f>F64</f>
        <v>0</v>
      </c>
    </row>
    <row r="8" spans="1:30" ht="13.8" customHeight="1" x14ac:dyDescent="0.25">
      <c r="A8" s="172" t="s">
        <v>78</v>
      </c>
      <c r="B8" s="172"/>
      <c r="C8" s="172"/>
      <c r="D8" s="172"/>
      <c r="E8" s="172"/>
      <c r="F8" s="172"/>
    </row>
    <row r="9" spans="1:30" x14ac:dyDescent="0.25">
      <c r="A9" s="165" t="s">
        <v>52</v>
      </c>
      <c r="B9" s="166" t="s">
        <v>65</v>
      </c>
      <c r="C9" s="167"/>
      <c r="D9" s="168"/>
      <c r="E9" s="169"/>
      <c r="F9" s="170" t="s">
        <v>66</v>
      </c>
    </row>
    <row r="10" spans="1:30" s="7" customFormat="1" ht="21" customHeight="1" x14ac:dyDescent="0.25">
      <c r="A10" s="50" t="s">
        <v>8</v>
      </c>
      <c r="B10" s="50" t="s">
        <v>28</v>
      </c>
      <c r="C10" s="50" t="s">
        <v>1</v>
      </c>
      <c r="D10" s="50" t="s">
        <v>0</v>
      </c>
      <c r="E10" s="50" t="s">
        <v>9</v>
      </c>
      <c r="F10" s="50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100"/>
      <c r="B11" s="101"/>
      <c r="C11" s="102"/>
      <c r="D11" s="102"/>
      <c r="E11" s="103"/>
      <c r="F11" s="10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52">
        <v>1</v>
      </c>
      <c r="B12" s="53" t="s">
        <v>19</v>
      </c>
      <c r="C12" s="54"/>
      <c r="D12" s="54"/>
      <c r="E12" s="54"/>
      <c r="F12" s="55"/>
    </row>
    <row r="13" spans="1:30" x14ac:dyDescent="0.25">
      <c r="A13" s="44">
        <f>A12+0.01</f>
        <v>1.01</v>
      </c>
      <c r="B13" s="43" t="s">
        <v>27</v>
      </c>
      <c r="C13" s="45">
        <v>1</v>
      </c>
      <c r="D13" s="46" t="s">
        <v>56</v>
      </c>
      <c r="E13" s="47"/>
      <c r="F13" s="48">
        <f>C13*E13</f>
        <v>0</v>
      </c>
    </row>
    <row r="14" spans="1:30" x14ac:dyDescent="0.25">
      <c r="A14" s="44">
        <f t="shared" ref="A14:A16" si="0">A13+0.01</f>
        <v>1.02</v>
      </c>
      <c r="B14" s="43" t="s">
        <v>62</v>
      </c>
      <c r="C14" s="45">
        <v>1</v>
      </c>
      <c r="D14" s="46" t="s">
        <v>61</v>
      </c>
      <c r="E14" s="47"/>
      <c r="F14" s="48">
        <f t="shared" ref="F14:F16" si="1">C14*E14</f>
        <v>0</v>
      </c>
    </row>
    <row r="15" spans="1:30" ht="14.4" x14ac:dyDescent="0.25">
      <c r="A15" s="44">
        <f>A14+0.01</f>
        <v>1.03</v>
      </c>
      <c r="B15" s="56" t="s">
        <v>69</v>
      </c>
      <c r="C15" s="57">
        <v>1</v>
      </c>
      <c r="D15" s="57" t="s">
        <v>58</v>
      </c>
      <c r="E15" s="17"/>
      <c r="F15" s="48">
        <f t="shared" si="1"/>
        <v>0</v>
      </c>
    </row>
    <row r="16" spans="1:30" ht="18" customHeight="1" x14ac:dyDescent="0.25">
      <c r="A16" s="58">
        <f t="shared" si="0"/>
        <v>1.04</v>
      </c>
      <c r="B16" s="59" t="s">
        <v>57</v>
      </c>
      <c r="C16" s="60">
        <v>2</v>
      </c>
      <c r="D16" s="60" t="s">
        <v>58</v>
      </c>
      <c r="E16" s="61"/>
      <c r="F16" s="41">
        <f t="shared" si="1"/>
        <v>0</v>
      </c>
    </row>
    <row r="17" spans="1:7" x14ac:dyDescent="0.25">
      <c r="A17" s="36"/>
      <c r="B17" s="37" t="s">
        <v>73</v>
      </c>
      <c r="C17" s="107"/>
      <c r="D17" s="107"/>
      <c r="E17" s="107"/>
      <c r="F17" s="51">
        <f>SUM(F13:F16)</f>
        <v>0</v>
      </c>
    </row>
    <row r="18" spans="1:7" x14ac:dyDescent="0.25">
      <c r="A18" s="36"/>
      <c r="B18" s="37"/>
      <c r="C18" s="37"/>
      <c r="D18" s="37"/>
      <c r="E18" s="37"/>
      <c r="F18" s="62"/>
    </row>
    <row r="19" spans="1:7" x14ac:dyDescent="0.25">
      <c r="A19" s="66">
        <v>2</v>
      </c>
      <c r="B19" s="67" t="s">
        <v>24</v>
      </c>
      <c r="C19" s="68"/>
      <c r="D19" s="68"/>
      <c r="E19" s="69"/>
      <c r="F19" s="70"/>
    </row>
    <row r="20" spans="1:7" ht="16.8" customHeight="1" x14ac:dyDescent="0.25">
      <c r="A20" s="58">
        <f>A19+0.01</f>
        <v>2.0099999999999998</v>
      </c>
      <c r="B20" s="43" t="s">
        <v>60</v>
      </c>
      <c r="C20" s="39">
        <f>600*5</f>
        <v>3000</v>
      </c>
      <c r="D20" s="39" t="s">
        <v>55</v>
      </c>
      <c r="E20" s="40"/>
      <c r="F20" s="41">
        <f>E20*C20</f>
        <v>0</v>
      </c>
    </row>
    <row r="21" spans="1:7" ht="16.8" customHeight="1" x14ac:dyDescent="0.25">
      <c r="A21" s="58">
        <f t="shared" ref="A21:A23" si="2">A20+0.01</f>
        <v>2.0199999999999996</v>
      </c>
      <c r="B21" s="43" t="s">
        <v>36</v>
      </c>
      <c r="C21" s="39">
        <f>C28*1.45*0.15</f>
        <v>298.84499999999997</v>
      </c>
      <c r="D21" s="39" t="s">
        <v>14</v>
      </c>
      <c r="E21" s="40"/>
      <c r="F21" s="41">
        <f t="shared" ref="F21:F23" si="3">E21*C21</f>
        <v>0</v>
      </c>
    </row>
    <row r="22" spans="1:7" ht="18" customHeight="1" x14ac:dyDescent="0.25">
      <c r="A22" s="58">
        <f t="shared" si="2"/>
        <v>2.0299999999999994</v>
      </c>
      <c r="B22" s="43" t="s">
        <v>54</v>
      </c>
      <c r="C22" s="39">
        <f>(C21*1.15)+(C20*0.1)*1.15</f>
        <v>688.67174999999997</v>
      </c>
      <c r="D22" s="39" t="s">
        <v>14</v>
      </c>
      <c r="E22" s="40"/>
      <c r="F22" s="41">
        <f t="shared" si="3"/>
        <v>0</v>
      </c>
    </row>
    <row r="23" spans="1:7" ht="20.399999999999999" customHeight="1" x14ac:dyDescent="0.25">
      <c r="A23" s="58">
        <f t="shared" si="2"/>
        <v>2.0399999999999991</v>
      </c>
      <c r="B23" s="63" t="s">
        <v>59</v>
      </c>
      <c r="C23" s="39">
        <f>C29*0.2*1.15</f>
        <v>44.596747000000001</v>
      </c>
      <c r="D23" s="39" t="s">
        <v>14</v>
      </c>
      <c r="E23" s="40"/>
      <c r="F23" s="41">
        <f t="shared" si="3"/>
        <v>0</v>
      </c>
    </row>
    <row r="24" spans="1:7" x14ac:dyDescent="0.25">
      <c r="A24" s="36"/>
      <c r="B24" s="37" t="s">
        <v>74</v>
      </c>
      <c r="C24" s="107"/>
      <c r="D24" s="107"/>
      <c r="E24" s="107"/>
      <c r="F24" s="154">
        <f>SUM(F20:F23)</f>
        <v>0</v>
      </c>
    </row>
    <row r="25" spans="1:7" x14ac:dyDescent="0.25">
      <c r="A25" s="36"/>
      <c r="B25" s="37"/>
      <c r="C25" s="37"/>
      <c r="D25" s="37"/>
      <c r="E25" s="37"/>
      <c r="F25" s="105"/>
    </row>
    <row r="26" spans="1:7" x14ac:dyDescent="0.25">
      <c r="A26" s="52">
        <v>3</v>
      </c>
      <c r="B26" s="53" t="s">
        <v>37</v>
      </c>
      <c r="C26" s="54"/>
      <c r="D26" s="54"/>
      <c r="E26" s="54"/>
      <c r="F26" s="71"/>
    </row>
    <row r="27" spans="1:7" x14ac:dyDescent="0.25">
      <c r="A27" s="157" t="s">
        <v>71</v>
      </c>
      <c r="B27" s="109" t="s">
        <v>70</v>
      </c>
      <c r="C27" s="94"/>
      <c r="D27" s="94"/>
      <c r="E27" s="94"/>
      <c r="F27" s="95"/>
    </row>
    <row r="28" spans="1:7" x14ac:dyDescent="0.25">
      <c r="A28" s="97">
        <v>1</v>
      </c>
      <c r="B28" s="56" t="s">
        <v>35</v>
      </c>
      <c r="C28" s="64">
        <v>1374</v>
      </c>
      <c r="D28" s="65" t="s">
        <v>7</v>
      </c>
      <c r="E28" s="40"/>
      <c r="F28" s="41">
        <f t="shared" ref="F28:F30" si="4">C28*E28</f>
        <v>0</v>
      </c>
    </row>
    <row r="29" spans="1:7" x14ac:dyDescent="0.25">
      <c r="A29" s="155">
        <v>2</v>
      </c>
      <c r="B29" s="156" t="s">
        <v>68</v>
      </c>
      <c r="C29" s="64">
        <v>193.8989</v>
      </c>
      <c r="D29" s="65" t="s">
        <v>33</v>
      </c>
      <c r="E29" s="40"/>
      <c r="F29" s="41">
        <f t="shared" si="4"/>
        <v>0</v>
      </c>
    </row>
    <row r="30" spans="1:7" x14ac:dyDescent="0.25">
      <c r="A30" s="97">
        <v>3</v>
      </c>
      <c r="B30" s="56" t="s">
        <v>64</v>
      </c>
      <c r="C30" s="39">
        <f>C28*0.45*0.0965478</f>
        <v>59.695504740000011</v>
      </c>
      <c r="D30" s="39" t="s">
        <v>14</v>
      </c>
      <c r="E30" s="40"/>
      <c r="F30" s="41">
        <f t="shared" si="4"/>
        <v>0</v>
      </c>
    </row>
    <row r="31" spans="1:7" x14ac:dyDescent="0.25">
      <c r="A31" s="36"/>
      <c r="B31" s="37"/>
      <c r="C31" s="37"/>
      <c r="D31" s="37"/>
      <c r="E31" s="37"/>
      <c r="F31" s="163">
        <f>SUM(F28:F30)</f>
        <v>0</v>
      </c>
      <c r="G31" s="25"/>
    </row>
    <row r="32" spans="1:7" x14ac:dyDescent="0.25">
      <c r="A32" s="36"/>
      <c r="B32" s="37"/>
      <c r="C32" s="37"/>
      <c r="D32" s="37"/>
      <c r="E32" s="37"/>
      <c r="F32" s="105"/>
      <c r="G32" s="25"/>
    </row>
    <row r="33" spans="1:7" x14ac:dyDescent="0.25">
      <c r="A33" s="96" t="s">
        <v>72</v>
      </c>
      <c r="B33" s="72" t="s">
        <v>63</v>
      </c>
      <c r="C33" s="73"/>
      <c r="D33" s="73"/>
      <c r="E33" s="74"/>
      <c r="F33" s="75"/>
    </row>
    <row r="34" spans="1:7" ht="21.6" customHeight="1" x14ac:dyDescent="0.25">
      <c r="A34" s="92">
        <v>1</v>
      </c>
      <c r="B34" s="93" t="s">
        <v>80</v>
      </c>
      <c r="C34" s="39"/>
      <c r="D34" s="39"/>
      <c r="E34" s="40"/>
      <c r="F34" s="41"/>
      <c r="G34" s="25"/>
    </row>
    <row r="35" spans="1:7" ht="14.4" x14ac:dyDescent="0.25">
      <c r="A35" s="42">
        <f>A34+0.01</f>
        <v>1.01</v>
      </c>
      <c r="B35" s="77" t="s">
        <v>40</v>
      </c>
      <c r="C35" s="78">
        <v>1</v>
      </c>
      <c r="D35" s="79" t="s">
        <v>61</v>
      </c>
      <c r="E35" s="80"/>
      <c r="F35" s="81">
        <f>E35*C35</f>
        <v>0</v>
      </c>
      <c r="G35" s="161"/>
    </row>
    <row r="36" spans="1:7" ht="14.4" x14ac:dyDescent="0.25">
      <c r="A36" s="42">
        <f t="shared" ref="A36:A39" si="5">A35+0.01</f>
        <v>1.02</v>
      </c>
      <c r="B36" s="77" t="s">
        <v>53</v>
      </c>
      <c r="C36" s="78">
        <v>30.5</v>
      </c>
      <c r="D36" s="79" t="s">
        <v>30</v>
      </c>
      <c r="E36" s="80"/>
      <c r="F36" s="81">
        <f t="shared" ref="F36:F39" si="6">E36*C36</f>
        <v>0</v>
      </c>
      <c r="G36" s="162"/>
    </row>
    <row r="37" spans="1:7" ht="14.4" x14ac:dyDescent="0.25">
      <c r="A37" s="42">
        <f t="shared" si="5"/>
        <v>1.03</v>
      </c>
      <c r="B37" s="77" t="s">
        <v>41</v>
      </c>
      <c r="C37" s="78">
        <v>36.905000000000001</v>
      </c>
      <c r="D37" s="79" t="s">
        <v>30</v>
      </c>
      <c r="E37" s="80"/>
      <c r="F37" s="81">
        <f t="shared" si="6"/>
        <v>0</v>
      </c>
      <c r="G37" s="161"/>
    </row>
    <row r="38" spans="1:7" ht="28.8" x14ac:dyDescent="0.25">
      <c r="A38" s="42">
        <f t="shared" si="5"/>
        <v>1.04</v>
      </c>
      <c r="B38" s="77" t="s">
        <v>77</v>
      </c>
      <c r="C38" s="78">
        <v>12.200000000000001</v>
      </c>
      <c r="D38" s="79" t="s">
        <v>29</v>
      </c>
      <c r="E38" s="80"/>
      <c r="F38" s="81">
        <f t="shared" si="6"/>
        <v>0</v>
      </c>
      <c r="G38" s="161"/>
    </row>
    <row r="39" spans="1:7" ht="14.4" x14ac:dyDescent="0.25">
      <c r="A39" s="42">
        <f t="shared" si="5"/>
        <v>1.05</v>
      </c>
      <c r="B39" s="82" t="s">
        <v>42</v>
      </c>
      <c r="C39" s="78">
        <v>18.3</v>
      </c>
      <c r="D39" s="79" t="s">
        <v>29</v>
      </c>
      <c r="E39" s="80"/>
      <c r="F39" s="81">
        <f t="shared" si="6"/>
        <v>0</v>
      </c>
      <c r="G39" s="161"/>
    </row>
    <row r="40" spans="1:7" ht="14.4" x14ac:dyDescent="0.25">
      <c r="A40" s="83"/>
      <c r="B40" s="84"/>
      <c r="C40" s="77"/>
      <c r="D40" s="77"/>
      <c r="E40" s="85"/>
      <c r="F40" s="158">
        <f>SUM(F35:F39)</f>
        <v>0</v>
      </c>
      <c r="G40" s="25"/>
    </row>
    <row r="41" spans="1:7" ht="14.4" x14ac:dyDescent="0.25">
      <c r="A41" s="76"/>
      <c r="B41" s="37" t="s">
        <v>75</v>
      </c>
      <c r="C41" s="159"/>
      <c r="D41" s="160"/>
      <c r="E41" s="98"/>
      <c r="F41" s="108">
        <f>F40+F31</f>
        <v>0</v>
      </c>
    </row>
    <row r="42" spans="1:7" ht="14.4" x14ac:dyDescent="0.25">
      <c r="A42" s="76"/>
      <c r="B42" s="84"/>
      <c r="C42" s="86"/>
      <c r="D42" s="84"/>
      <c r="E42" s="87"/>
      <c r="F42" s="106"/>
    </row>
    <row r="43" spans="1:7" x14ac:dyDescent="0.25">
      <c r="A43" s="99">
        <v>4</v>
      </c>
      <c r="B43" s="109" t="s">
        <v>23</v>
      </c>
      <c r="C43" s="88">
        <v>1</v>
      </c>
      <c r="D43" s="89" t="s">
        <v>15</v>
      </c>
      <c r="E43" s="90"/>
      <c r="F43" s="91">
        <f t="shared" ref="F43" si="7">C43*E43</f>
        <v>0</v>
      </c>
    </row>
    <row r="44" spans="1:7" ht="14.4" thickBot="1" x14ac:dyDescent="0.3">
      <c r="A44" s="112"/>
      <c r="B44" s="113" t="s">
        <v>76</v>
      </c>
      <c r="C44" s="113"/>
      <c r="D44" s="113"/>
      <c r="E44" s="114"/>
      <c r="F44" s="115">
        <f>SUM(F43)</f>
        <v>0</v>
      </c>
    </row>
    <row r="45" spans="1:7" ht="15" thickTop="1" thickBot="1" x14ac:dyDescent="0.3">
      <c r="A45" s="177" t="s">
        <v>11</v>
      </c>
      <c r="B45" s="178"/>
      <c r="C45" s="178"/>
      <c r="D45" s="178"/>
      <c r="E45" s="178"/>
      <c r="F45" s="116">
        <f>F44+F41+F24+F17</f>
        <v>0</v>
      </c>
    </row>
    <row r="46" spans="1:7" ht="15" thickTop="1" thickBot="1" x14ac:dyDescent="0.3">
      <c r="A46" s="117"/>
      <c r="B46" s="118"/>
      <c r="C46" s="118"/>
      <c r="D46" s="118"/>
      <c r="E46" s="118"/>
      <c r="F46" s="119"/>
    </row>
    <row r="47" spans="1:7" ht="15" thickTop="1" thickBot="1" x14ac:dyDescent="0.3">
      <c r="A47" s="177" t="s">
        <v>11</v>
      </c>
      <c r="B47" s="178"/>
      <c r="C47" s="178"/>
      <c r="D47" s="178"/>
      <c r="E47" s="178"/>
      <c r="F47" s="116">
        <f>F45</f>
        <v>0</v>
      </c>
    </row>
    <row r="48" spans="1:7" ht="14.4" thickTop="1" x14ac:dyDescent="0.25">
      <c r="A48" s="120"/>
      <c r="B48" s="121"/>
      <c r="C48" s="122"/>
      <c r="D48" s="123"/>
      <c r="E48" s="124"/>
      <c r="F48" s="125"/>
    </row>
    <row r="49" spans="1:6" x14ac:dyDescent="0.25">
      <c r="A49" s="18"/>
      <c r="B49" s="38" t="s">
        <v>17</v>
      </c>
      <c r="C49" s="15">
        <v>0.05</v>
      </c>
      <c r="D49" s="16"/>
      <c r="E49" s="9"/>
      <c r="F49" s="110">
        <f>C49*F47</f>
        <v>0</v>
      </c>
    </row>
    <row r="50" spans="1:6" x14ac:dyDescent="0.25">
      <c r="A50" s="18"/>
      <c r="B50" s="38"/>
      <c r="C50" s="15"/>
      <c r="D50" s="16"/>
      <c r="E50" s="9"/>
      <c r="F50" s="110"/>
    </row>
    <row r="51" spans="1:6" x14ac:dyDescent="0.25">
      <c r="A51" s="10"/>
      <c r="B51" s="11" t="s">
        <v>2</v>
      </c>
      <c r="C51" s="8"/>
      <c r="D51" s="12"/>
      <c r="E51" s="9"/>
      <c r="F51" s="110"/>
    </row>
    <row r="52" spans="1:6" x14ac:dyDescent="0.25">
      <c r="A52" s="10"/>
      <c r="B52" s="13" t="s">
        <v>3</v>
      </c>
      <c r="C52" s="14">
        <v>0.1</v>
      </c>
      <c r="D52" s="12"/>
      <c r="E52" s="9"/>
      <c r="F52" s="111">
        <f>C52*F47</f>
        <v>0</v>
      </c>
    </row>
    <row r="53" spans="1:6" x14ac:dyDescent="0.25">
      <c r="A53" s="10"/>
      <c r="B53" s="13" t="s">
        <v>4</v>
      </c>
      <c r="C53" s="15">
        <v>0.03</v>
      </c>
      <c r="D53" s="12"/>
      <c r="E53" s="9"/>
      <c r="F53" s="111">
        <f>C53*F47</f>
        <v>0</v>
      </c>
    </row>
    <row r="54" spans="1:6" x14ac:dyDescent="0.25">
      <c r="A54" s="10"/>
      <c r="B54" s="13" t="s">
        <v>38</v>
      </c>
      <c r="C54" s="15">
        <v>0.04</v>
      </c>
      <c r="D54" s="16"/>
      <c r="E54" s="9"/>
      <c r="F54" s="111">
        <f>C54*F47</f>
        <v>0</v>
      </c>
    </row>
    <row r="55" spans="1:6" x14ac:dyDescent="0.25">
      <c r="A55" s="10"/>
      <c r="B55" s="13" t="s">
        <v>16</v>
      </c>
      <c r="C55" s="15">
        <v>0.01</v>
      </c>
      <c r="D55" s="16"/>
      <c r="E55" s="9"/>
      <c r="F55" s="111">
        <f>C55*F47</f>
        <v>0</v>
      </c>
    </row>
    <row r="56" spans="1:6" x14ac:dyDescent="0.25">
      <c r="A56" s="10"/>
      <c r="B56" s="13" t="s">
        <v>5</v>
      </c>
      <c r="C56" s="15">
        <v>0.01</v>
      </c>
      <c r="D56" s="16"/>
      <c r="E56" s="9"/>
      <c r="F56" s="111">
        <f>C56*F47</f>
        <v>0</v>
      </c>
    </row>
    <row r="57" spans="1:6" x14ac:dyDescent="0.25">
      <c r="A57" s="10"/>
      <c r="B57" s="13" t="s">
        <v>26</v>
      </c>
      <c r="C57" s="15">
        <v>1E-3</v>
      </c>
      <c r="D57" s="16"/>
      <c r="E57" s="9"/>
      <c r="F57" s="111">
        <f>C57*F47</f>
        <v>0</v>
      </c>
    </row>
    <row r="58" spans="1:6" x14ac:dyDescent="0.25">
      <c r="A58" s="10"/>
      <c r="B58" s="13" t="s">
        <v>39</v>
      </c>
      <c r="C58" s="15">
        <v>0.05</v>
      </c>
      <c r="D58" s="16"/>
      <c r="E58" s="9"/>
      <c r="F58" s="111">
        <f>C58*F47</f>
        <v>0</v>
      </c>
    </row>
    <row r="59" spans="1:6" ht="14.4" thickBot="1" x14ac:dyDescent="0.3">
      <c r="A59" s="126"/>
      <c r="B59" s="127" t="s">
        <v>22</v>
      </c>
      <c r="C59" s="128">
        <v>0.18</v>
      </c>
      <c r="D59" s="129"/>
      <c r="E59" s="130"/>
      <c r="F59" s="131">
        <f>F52*C59</f>
        <v>0</v>
      </c>
    </row>
    <row r="60" spans="1:6" ht="15" thickTop="1" thickBot="1" x14ac:dyDescent="0.3">
      <c r="A60" s="132"/>
      <c r="B60" s="133" t="s">
        <v>12</v>
      </c>
      <c r="C60" s="134"/>
      <c r="D60" s="135"/>
      <c r="E60" s="136"/>
      <c r="F60" s="137">
        <f>SUM(F52:F59)</f>
        <v>0</v>
      </c>
    </row>
    <row r="61" spans="1:6" ht="15" thickTop="1" thickBot="1" x14ac:dyDescent="0.3">
      <c r="A61" s="138"/>
      <c r="B61" s="139"/>
      <c r="C61" s="140"/>
      <c r="D61" s="141"/>
      <c r="E61" s="142"/>
      <c r="F61" s="143"/>
    </row>
    <row r="62" spans="1:6" ht="15" thickTop="1" thickBot="1" x14ac:dyDescent="0.3">
      <c r="A62" s="132"/>
      <c r="B62" s="133" t="s">
        <v>6</v>
      </c>
      <c r="C62" s="134"/>
      <c r="D62" s="135"/>
      <c r="E62" s="136"/>
      <c r="F62" s="144">
        <f>F60+F49+F47</f>
        <v>0</v>
      </c>
    </row>
    <row r="63" spans="1:6" ht="15" thickTop="1" thickBot="1" x14ac:dyDescent="0.3">
      <c r="A63" s="145"/>
      <c r="B63" s="146"/>
      <c r="C63" s="147"/>
      <c r="D63" s="148"/>
      <c r="E63" s="149"/>
      <c r="F63" s="150"/>
    </row>
    <row r="64" spans="1:6" ht="15" thickTop="1" thickBot="1" x14ac:dyDescent="0.3">
      <c r="A64" s="180" t="s">
        <v>13</v>
      </c>
      <c r="B64" s="181"/>
      <c r="C64" s="152"/>
      <c r="D64" s="153"/>
      <c r="E64" s="153"/>
      <c r="F64" s="144">
        <f>F62</f>
        <v>0</v>
      </c>
    </row>
    <row r="65" spans="1:6" ht="14.4" thickTop="1" x14ac:dyDescent="0.25">
      <c r="A65" s="19" t="s">
        <v>43</v>
      </c>
      <c r="B65" s="20" t="s">
        <v>34</v>
      </c>
      <c r="C65" s="21"/>
      <c r="D65" s="20"/>
      <c r="E65" s="19"/>
      <c r="F65" s="151"/>
    </row>
    <row r="66" spans="1:6" x14ac:dyDescent="0.25">
      <c r="A66" s="19" t="s">
        <v>25</v>
      </c>
      <c r="B66" s="20" t="s">
        <v>32</v>
      </c>
      <c r="C66" s="21"/>
      <c r="D66" s="20"/>
      <c r="E66" s="31"/>
      <c r="F66" s="31"/>
    </row>
    <row r="67" spans="1:6" x14ac:dyDescent="0.25">
      <c r="A67" s="19"/>
      <c r="B67" s="20"/>
      <c r="C67" s="21"/>
      <c r="D67" s="20"/>
      <c r="E67" s="31"/>
      <c r="F67" s="31"/>
    </row>
    <row r="68" spans="1:6" ht="14.4" x14ac:dyDescent="0.25">
      <c r="A68" s="179" t="s">
        <v>44</v>
      </c>
      <c r="B68" s="179"/>
      <c r="C68" s="32" t="s">
        <v>45</v>
      </c>
      <c r="D68" s="32"/>
      <c r="E68" s="32"/>
      <c r="F68" s="32"/>
    </row>
    <row r="69" spans="1:6" x14ac:dyDescent="0.25">
      <c r="A69" s="33"/>
      <c r="B69" s="34"/>
      <c r="C69" s="35"/>
      <c r="D69" s="35"/>
      <c r="E69" s="35"/>
      <c r="F69" s="35"/>
    </row>
    <row r="70" spans="1:6" x14ac:dyDescent="0.25">
      <c r="A70" s="22" t="s">
        <v>46</v>
      </c>
      <c r="B70" s="23"/>
      <c r="C70" s="31"/>
      <c r="D70" s="174" t="s">
        <v>51</v>
      </c>
      <c r="E70" s="174"/>
      <c r="F70" s="174"/>
    </row>
    <row r="71" spans="1:6" x14ac:dyDescent="0.25">
      <c r="A71" s="182" t="s">
        <v>47</v>
      </c>
      <c r="B71" s="182"/>
      <c r="C71" s="182"/>
      <c r="D71" s="183" t="s">
        <v>48</v>
      </c>
      <c r="E71" s="183"/>
      <c r="F71" s="183"/>
    </row>
    <row r="72" spans="1:6" x14ac:dyDescent="0.25">
      <c r="A72" s="173" t="s">
        <v>49</v>
      </c>
      <c r="B72" s="173"/>
      <c r="C72" s="173"/>
      <c r="D72" s="174" t="s">
        <v>50</v>
      </c>
      <c r="E72" s="174"/>
      <c r="F72" s="174"/>
    </row>
    <row r="73" spans="1:6" ht="14.4" x14ac:dyDescent="0.3">
      <c r="A73" s="24"/>
      <c r="B73" s="24"/>
      <c r="C73" s="24"/>
      <c r="D73" s="24"/>
      <c r="E73" s="24"/>
      <c r="F73" s="24"/>
    </row>
  </sheetData>
  <mergeCells count="16">
    <mergeCell ref="D7:E7"/>
    <mergeCell ref="A8:F8"/>
    <mergeCell ref="A72:C72"/>
    <mergeCell ref="D72:F72"/>
    <mergeCell ref="A2:F2"/>
    <mergeCell ref="A3:F3"/>
    <mergeCell ref="A4:F4"/>
    <mergeCell ref="A5:F5"/>
    <mergeCell ref="A47:E47"/>
    <mergeCell ref="A68:B68"/>
    <mergeCell ref="A64:B64"/>
    <mergeCell ref="A71:C71"/>
    <mergeCell ref="D71:F71"/>
    <mergeCell ref="A45:E45"/>
    <mergeCell ref="D70:F70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2024-01-09T19:46:00Z</cp:lastPrinted>
  <dcterms:created xsi:type="dcterms:W3CDTF">2012-10-02T15:50:49Z</dcterms:created>
  <dcterms:modified xsi:type="dcterms:W3CDTF">2024-01-10T12:45:59Z</dcterms:modified>
</cp:coreProperties>
</file>