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0" i="21" l="1"/>
  <c r="C20" i="21" l="1"/>
  <c r="C29" i="21"/>
  <c r="F29" i="21" l="1"/>
  <c r="F14" i="21"/>
  <c r="F15" i="21"/>
  <c r="F16" i="21"/>
  <c r="F30" i="21" l="1"/>
  <c r="C23" i="21"/>
  <c r="F23" i="21" s="1"/>
  <c r="A35" i="21" l="1"/>
  <c r="C21" i="21" l="1"/>
  <c r="F21" i="21" s="1"/>
  <c r="F28" i="21"/>
  <c r="F31" i="21" s="1"/>
  <c r="C39" i="21"/>
  <c r="F39" i="21" s="1"/>
  <c r="C38" i="21" l="1"/>
  <c r="F38" i="21" s="1"/>
  <c r="C36" i="21"/>
  <c r="F36" i="21" s="1"/>
  <c r="A13" i="21"/>
  <c r="A14" i="21" s="1"/>
  <c r="A15" i="21" s="1"/>
  <c r="A16" i="21" s="1"/>
  <c r="F13" i="21"/>
  <c r="A20" i="21"/>
  <c r="A21" i="21" s="1"/>
  <c r="A22" i="21" s="1"/>
  <c r="A23" i="21" s="1"/>
  <c r="F20" i="21"/>
  <c r="F17" i="21" l="1"/>
  <c r="C22" i="21"/>
  <c r="F22" i="21" s="1"/>
  <c r="F24" i="21" l="1"/>
  <c r="C37" i="21"/>
  <c r="F37" i="21" s="1"/>
  <c r="F46" i="21"/>
  <c r="F47" i="21" s="1"/>
  <c r="F35" i="21"/>
  <c r="A36" i="21"/>
  <c r="A37" i="21" s="1"/>
  <c r="A38" i="21" s="1"/>
  <c r="A39" i="21" s="1"/>
  <c r="F40" i="21" l="1"/>
  <c r="F42" i="21" s="1"/>
  <c r="F43" i="21" s="1"/>
  <c r="F44" i="21" l="1"/>
  <c r="F48" i="21" s="1"/>
  <c r="F50" i="21" l="1"/>
  <c r="F52" i="21" s="1"/>
  <c r="F61" i="21" l="1"/>
  <c r="F60" i="21"/>
  <c r="F56" i="21"/>
  <c r="F57" i="21"/>
  <c r="F59" i="21"/>
  <c r="F58" i="21"/>
  <c r="F55" i="21"/>
  <c r="F62" i="21" s="1"/>
  <c r="F63" i="21" l="1"/>
  <c r="F65" i="21" s="1"/>
  <c r="F67" i="21" s="1"/>
  <c r="F7" i="21" l="1"/>
</calcChain>
</file>

<file path=xl/sharedStrings.xml><?xml version="1.0" encoding="utf-8"?>
<sst xmlns="http://schemas.openxmlformats.org/spreadsheetml/2006/main" count="91" uniqueCount="82">
  <si>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</si>
  <si>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</si>
  <si>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</si>
  <si>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</si>
  <si>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</si>
  <si>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</si>
  <si>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</si>
  <si>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</si>
  <si>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</si>
  <si>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</si>
  <si>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</si>
  <si>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</si>
  <si>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</si>
  <si>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</si>
  <si>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</si>
  <si>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</si>
  <si>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</si>
  <si>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</si>
  <si>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</si>
  <si>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</si>
  <si>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</si>
  <si>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</si>
  <si>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</si>
  <si>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</si>
  <si>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</si>
  <si>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</si>
  <si>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</si>
  <si>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</si>
  <si>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</si>
  <si>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</si>
  <si>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</si>
  <si>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</si>
  <si>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</si>
  <si>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Uds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</si>
  <si>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</si>
  <si>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</si>
  <si>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</si>
  <si>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</si>
  <si>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</si>
  <si>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</si>
  <si>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</si>
  <si>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</si>
  <si>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</si>
  <si>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</si>
  <si>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</si>
  <si>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</si>
  <si>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</si>
  <si>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</si>
  <si>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</si>
  <si>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</si>
  <si>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</si>
  <si>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</si>
  <si>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</si>
  <si>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</si>
  <si>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</si>
  <si>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</si>
  <si>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</si>
  <si>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</si>
  <si>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</si>
  <si>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</si>
  <si>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</si>
  <si>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</si>
  <si>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</si>
  <si>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</si>
  <si>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</si>
  <si>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</si>
  <si>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</si>
  <si>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Fecha 27-12-2023</t>
  </si>
  <si>
    <t>Presupuesto  Participativo</t>
  </si>
  <si>
    <t>Construcción  de  Badenes (5.60 mts. x 1.50  mts.), h=0.50  mts.</t>
  </si>
  <si>
    <t xml:space="preserve"> Hormigón  180 kg/cm2,  (Con  ligadora  de  2  fundas) , (5.6 m x 1.5 m x 0.20  m).  @ 1/2" a  =( 0.20x 0.20).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</si>
  <si>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</si>
  <si>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</si>
  <si>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</si>
  <si>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</si>
  <si>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</si>
  <si>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SUB-TOTAL   1</t>
  </si>
  <si>
    <t>SUB-TOTAL  2</t>
  </si>
  <si>
    <t>SUB-TOTAL   3</t>
  </si>
  <si>
    <t>SUB-TOTAL 4</t>
  </si>
  <si>
    <t>Presupuesto :  Construcción Aceras y Contenes.   Seccion. Tierra  Amarilla.</t>
  </si>
  <si>
    <t>Ubicación  :  Seccion.  Najayo  Arriba.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</si>
</sst>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3" borderId="13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176" fontId="32" fillId="4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4" borderId="7" xfId="0" applyNumberFormat="1" applyFont="1" applyFill="1" applyBorder="1" applyAlignment="1">
      <alignment horizontal="center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vertical="center" wrapText="1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17" xfId="0" applyNumberFormat="1" applyFont="1" applyFill="1" applyBorder="1" applyAlignment="1">
      <alignment horizontal="center"/>
    </xf>
    <xf numFmtId="174" fontId="6" fillId="4" borderId="18" xfId="0" applyNumberFormat="1" applyFont="1" applyFill="1" applyBorder="1" applyAlignment="1">
      <alignment horizontal="center"/>
    </xf>
    <xf numFmtId="174" fontId="6" fillId="20" borderId="18" xfId="0" applyNumberFormat="1" applyFont="1" applyFill="1" applyBorder="1" applyAlignment="1">
      <alignment horizontal="center"/>
    </xf>
    <xf numFmtId="174" fontId="6" fillId="20" borderId="19" xfId="0" applyNumberFormat="1" applyFont="1" applyFill="1" applyBorder="1" applyAlignment="1">
      <alignment horizontal="right"/>
    </xf>
    <xf numFmtId="174" fontId="6" fillId="20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left"/>
    </xf>
    <xf numFmtId="10" fontId="5" fillId="0" borderId="18" xfId="0" applyNumberFormat="1" applyFont="1" applyBorder="1" applyAlignment="1">
      <alignment horizontal="center"/>
    </xf>
    <xf numFmtId="0" fontId="5" fillId="0" borderId="18" xfId="0" applyFont="1" applyBorder="1"/>
    <xf numFmtId="4" fontId="5" fillId="0" borderId="1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20" borderId="20" xfId="0" applyFont="1" applyFill="1" applyBorder="1" applyAlignment="1">
      <alignment horizontal="center" vertical="top"/>
    </xf>
    <xf numFmtId="0" fontId="6" fillId="20" borderId="21" xfId="0" applyFont="1" applyFill="1" applyBorder="1" applyAlignment="1">
      <alignment horizontal="center"/>
    </xf>
    <xf numFmtId="10" fontId="5" fillId="20" borderId="21" xfId="0" applyNumberFormat="1" applyFont="1" applyFill="1" applyBorder="1" applyAlignment="1">
      <alignment horizontal="center"/>
    </xf>
    <xf numFmtId="0" fontId="5" fillId="20" borderId="21" xfId="0" applyFont="1" applyFill="1" applyBorder="1"/>
    <xf numFmtId="4" fontId="5" fillId="20" borderId="21" xfId="0" applyNumberFormat="1" applyFont="1" applyFill="1" applyBorder="1" applyAlignment="1">
      <alignment horizontal="right"/>
    </xf>
    <xf numFmtId="4" fontId="5" fillId="20" borderId="22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0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6" fillId="20" borderId="22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 vertical="top"/>
    </xf>
    <xf numFmtId="0" fontId="6" fillId="4" borderId="24" xfId="0" applyFont="1" applyFill="1" applyBorder="1"/>
    <xf numFmtId="10" fontId="5" fillId="4" borderId="24" xfId="0" applyNumberFormat="1" applyFont="1" applyFill="1" applyBorder="1" applyAlignment="1">
      <alignment horizontal="center"/>
    </xf>
    <xf numFmtId="0" fontId="5" fillId="4" borderId="24" xfId="0" applyFont="1" applyFill="1" applyBorder="1"/>
    <xf numFmtId="4" fontId="5" fillId="4" borderId="24" xfId="0" applyNumberFormat="1" applyFont="1" applyFill="1" applyBorder="1" applyAlignment="1">
      <alignment horizontal="right"/>
    </xf>
    <xf numFmtId="4" fontId="5" fillId="4" borderId="25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1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4" fontId="32" fillId="4" borderId="9" xfId="0" applyNumberFormat="1" applyFont="1" applyFill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0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0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107576</xdr:rowOff>
    </xdr:from>
    <xdr:to>
      <xdr:col>5</xdr:col>
      <xdr:colOff>699248</xdr:colOff>
      <xdr:row>4</xdr:row>
      <xdr:rowOff>152399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29" y="286870"/>
          <a:ext cx="968190" cy="582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topLeftCell="A40" zoomScale="85" zoomScaleNormal="85" zoomScaleSheetLayoutView="85" workbookViewId="0">
      <selection activeCell="I21" sqref="I21"/>
    </sheetView>
  </sheetViews>
  <sheetFormatPr baseColWidth="10" defaultColWidth="11.44140625" defaultRowHeight="13.8" x14ac:dyDescent="0.25"/>
  <cols>
    <col min="1" max="1" width="7" style="4" customWidth="1"/>
    <col min="2" max="2" width="61.7773437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73" t="s">
        <v>20</v>
      </c>
      <c r="B2" s="173"/>
      <c r="C2" s="173"/>
      <c r="D2" s="173"/>
      <c r="E2" s="173"/>
      <c r="F2" s="173"/>
    </row>
    <row r="3" spans="1:30" x14ac:dyDescent="0.25">
      <c r="A3" s="174" t="s">
        <v>21</v>
      </c>
      <c r="B3" s="174"/>
      <c r="C3" s="174"/>
      <c r="D3" s="174"/>
      <c r="E3" s="174"/>
      <c r="F3" s="174"/>
    </row>
    <row r="4" spans="1:30" x14ac:dyDescent="0.25">
      <c r="A4" s="173" t="s">
        <v>18</v>
      </c>
      <c r="B4" s="173"/>
      <c r="C4" s="173"/>
      <c r="D4" s="173"/>
      <c r="E4" s="173"/>
      <c r="F4" s="173"/>
    </row>
    <row r="5" spans="1:30" x14ac:dyDescent="0.25">
      <c r="A5" s="174" t="s">
        <v>68</v>
      </c>
      <c r="B5" s="174"/>
      <c r="C5" s="174"/>
      <c r="D5" s="174"/>
      <c r="E5" s="174"/>
      <c r="F5" s="174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82" t="s">
        <v>80</v>
      </c>
      <c r="B7" s="182"/>
      <c r="C7" s="182"/>
      <c r="D7" s="169" t="s">
        <v>31</v>
      </c>
      <c r="E7" s="169"/>
      <c r="F7" s="162">
        <f>F67</f>
        <v>0</v>
      </c>
    </row>
    <row r="8" spans="1:30" ht="13.8" customHeight="1" x14ac:dyDescent="0.25">
      <c r="A8" s="170" t="s">
        <v>81</v>
      </c>
      <c r="B8" s="170"/>
      <c r="C8" s="170"/>
      <c r="D8" s="170"/>
      <c r="E8" s="170"/>
      <c r="F8" s="170"/>
    </row>
    <row r="9" spans="1:30" x14ac:dyDescent="0.25">
      <c r="A9" s="163" t="s">
        <v>53</v>
      </c>
      <c r="B9" s="164" t="s">
        <v>66</v>
      </c>
      <c r="C9" s="165"/>
      <c r="D9" s="166"/>
      <c r="E9" s="167"/>
      <c r="F9" s="168" t="s">
        <v>67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4"/>
      <c r="B11" s="105"/>
      <c r="C11" s="106"/>
      <c r="D11" s="106"/>
      <c r="E11" s="107"/>
      <c r="F11" s="1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57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63</v>
      </c>
      <c r="C14" s="45">
        <v>1</v>
      </c>
      <c r="D14" s="46" t="s">
        <v>62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72</v>
      </c>
      <c r="C15" s="57">
        <v>1</v>
      </c>
      <c r="D15" s="57" t="s">
        <v>59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58</v>
      </c>
      <c r="C16" s="60">
        <v>2</v>
      </c>
      <c r="D16" s="60" t="s">
        <v>59</v>
      </c>
      <c r="E16" s="61"/>
      <c r="F16" s="48">
        <f t="shared" si="1"/>
        <v>0</v>
      </c>
    </row>
    <row r="17" spans="1:7" x14ac:dyDescent="0.25">
      <c r="A17" s="36"/>
      <c r="B17" s="37" t="s">
        <v>76</v>
      </c>
      <c r="C17" s="37"/>
      <c r="D17" s="37"/>
      <c r="E17" s="112"/>
      <c r="F17" s="51">
        <f>SUM(F13:F16)</f>
        <v>0</v>
      </c>
    </row>
    <row r="18" spans="1:7" x14ac:dyDescent="0.25">
      <c r="A18" s="36"/>
      <c r="B18" s="37"/>
      <c r="C18" s="37"/>
      <c r="D18" s="37"/>
      <c r="E18" s="37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x14ac:dyDescent="0.25">
      <c r="A20" s="58">
        <f>A19+0.01</f>
        <v>2.0099999999999998</v>
      </c>
      <c r="B20" s="43" t="s">
        <v>61</v>
      </c>
      <c r="C20" s="39">
        <f>480*5</f>
        <v>2400</v>
      </c>
      <c r="D20" s="39" t="s">
        <v>56</v>
      </c>
      <c r="E20" s="40"/>
      <c r="F20" s="41">
        <f>E20*C20</f>
        <v>0</v>
      </c>
    </row>
    <row r="21" spans="1:7" x14ac:dyDescent="0.25">
      <c r="A21" s="58">
        <f t="shared" ref="A21:A23" si="2">A20+0.01</f>
        <v>2.0199999999999996</v>
      </c>
      <c r="B21" s="43" t="s">
        <v>37</v>
      </c>
      <c r="C21" s="39">
        <f>C28*1.45*0.15</f>
        <v>195.75</v>
      </c>
      <c r="D21" s="39" t="s">
        <v>14</v>
      </c>
      <c r="E21" s="40"/>
      <c r="F21" s="41">
        <f t="shared" ref="F21:F23" si="3">E21*C21</f>
        <v>0</v>
      </c>
    </row>
    <row r="22" spans="1:7" ht="14.4" customHeight="1" x14ac:dyDescent="0.25">
      <c r="A22" s="58">
        <f t="shared" si="2"/>
        <v>2.0299999999999994</v>
      </c>
      <c r="B22" s="43" t="s">
        <v>55</v>
      </c>
      <c r="C22" s="39">
        <f>(C21*1.15)+(C20*0.1)*1.15</f>
        <v>501.11249999999995</v>
      </c>
      <c r="D22" s="39" t="s">
        <v>14</v>
      </c>
      <c r="E22" s="40"/>
      <c r="F22" s="41">
        <f t="shared" si="3"/>
        <v>0</v>
      </c>
    </row>
    <row r="23" spans="1:7" ht="20.399999999999999" customHeight="1" x14ac:dyDescent="0.25">
      <c r="A23" s="58">
        <f t="shared" si="2"/>
        <v>2.0399999999999991</v>
      </c>
      <c r="B23" s="63" t="s">
        <v>60</v>
      </c>
      <c r="C23" s="39">
        <f>C29*0.2*1.15</f>
        <v>206.99999999999997</v>
      </c>
      <c r="D23" s="39" t="s">
        <v>14</v>
      </c>
      <c r="E23" s="40"/>
      <c r="F23" s="41">
        <f t="shared" si="3"/>
        <v>0</v>
      </c>
    </row>
    <row r="24" spans="1:7" x14ac:dyDescent="0.25">
      <c r="A24" s="36"/>
      <c r="B24" s="37" t="s">
        <v>77</v>
      </c>
      <c r="C24" s="37"/>
      <c r="D24" s="37"/>
      <c r="E24" s="112"/>
      <c r="F24" s="159">
        <f>SUM(F20:F23)</f>
        <v>0</v>
      </c>
    </row>
    <row r="25" spans="1:7" x14ac:dyDescent="0.25">
      <c r="A25" s="36"/>
      <c r="B25" s="37"/>
      <c r="C25" s="37"/>
      <c r="D25" s="37"/>
      <c r="E25" s="37"/>
      <c r="F25" s="109"/>
    </row>
    <row r="26" spans="1:7" x14ac:dyDescent="0.25">
      <c r="A26" s="52">
        <v>3</v>
      </c>
      <c r="B26" s="53" t="s">
        <v>38</v>
      </c>
      <c r="C26" s="54"/>
      <c r="D26" s="54"/>
      <c r="E26" s="54"/>
      <c r="F26" s="71"/>
    </row>
    <row r="27" spans="1:7" x14ac:dyDescent="0.25">
      <c r="A27" s="99" t="s">
        <v>74</v>
      </c>
      <c r="B27" s="96" t="s">
        <v>73</v>
      </c>
      <c r="C27" s="97"/>
      <c r="D27" s="97"/>
      <c r="E27" s="97"/>
      <c r="F27" s="98"/>
    </row>
    <row r="28" spans="1:7" x14ac:dyDescent="0.25">
      <c r="A28" s="101">
        <v>1</v>
      </c>
      <c r="B28" s="56" t="s">
        <v>36</v>
      </c>
      <c r="C28" s="64">
        <v>900</v>
      </c>
      <c r="D28" s="65" t="s">
        <v>7</v>
      </c>
      <c r="E28" s="40"/>
      <c r="F28" s="41">
        <f t="shared" ref="F28:F30" si="4">C28*E28</f>
        <v>0</v>
      </c>
      <c r="G28" s="25"/>
    </row>
    <row r="29" spans="1:7" ht="27.6" x14ac:dyDescent="0.25">
      <c r="A29" s="101">
        <v>2</v>
      </c>
      <c r="B29" s="56" t="s">
        <v>71</v>
      </c>
      <c r="C29" s="64">
        <f>C28</f>
        <v>900</v>
      </c>
      <c r="D29" s="65" t="s">
        <v>34</v>
      </c>
      <c r="E29" s="40"/>
      <c r="F29" s="41">
        <f t="shared" si="4"/>
        <v>0</v>
      </c>
    </row>
    <row r="30" spans="1:7" x14ac:dyDescent="0.25">
      <c r="A30" s="101">
        <v>3</v>
      </c>
      <c r="B30" s="56" t="s">
        <v>65</v>
      </c>
      <c r="C30" s="39">
        <f>C28*0.45*0.0901</f>
        <v>36.490499999999997</v>
      </c>
      <c r="D30" s="39" t="s">
        <v>14</v>
      </c>
      <c r="E30" s="40"/>
      <c r="F30" s="41">
        <f t="shared" si="4"/>
        <v>0</v>
      </c>
    </row>
    <row r="31" spans="1:7" x14ac:dyDescent="0.25">
      <c r="A31" s="36"/>
      <c r="B31" s="37"/>
      <c r="C31" s="37"/>
      <c r="D31" s="37"/>
      <c r="E31" s="37"/>
      <c r="F31" s="160">
        <f>SUM(F28:F30)</f>
        <v>0</v>
      </c>
      <c r="G31" s="25"/>
    </row>
    <row r="32" spans="1:7" x14ac:dyDescent="0.25">
      <c r="A32" s="36"/>
      <c r="B32" s="37"/>
      <c r="C32" s="37"/>
      <c r="D32" s="37"/>
      <c r="E32" s="37"/>
      <c r="F32" s="109"/>
    </row>
    <row r="33" spans="1:7" x14ac:dyDescent="0.25">
      <c r="A33" s="100" t="s">
        <v>75</v>
      </c>
      <c r="B33" s="72" t="s">
        <v>64</v>
      </c>
      <c r="C33" s="73"/>
      <c r="D33" s="73"/>
      <c r="E33" s="74"/>
      <c r="F33" s="75"/>
    </row>
    <row r="34" spans="1:7" x14ac:dyDescent="0.25">
      <c r="A34" s="93">
        <v>1</v>
      </c>
      <c r="B34" s="94" t="s">
        <v>69</v>
      </c>
      <c r="C34" s="39"/>
      <c r="D34" s="39"/>
      <c r="E34" s="40"/>
      <c r="F34" s="41"/>
      <c r="G34" s="25"/>
    </row>
    <row r="35" spans="1:7" ht="14.4" x14ac:dyDescent="0.25">
      <c r="A35" s="42">
        <f>A34+0.01</f>
        <v>1.01</v>
      </c>
      <c r="B35" s="78" t="s">
        <v>41</v>
      </c>
      <c r="C35" s="79">
        <v>1</v>
      </c>
      <c r="D35" s="80" t="s">
        <v>33</v>
      </c>
      <c r="E35" s="81"/>
      <c r="F35" s="82">
        <f>E35*C35</f>
        <v>0</v>
      </c>
    </row>
    <row r="36" spans="1:7" ht="14.4" x14ac:dyDescent="0.25">
      <c r="A36" s="42">
        <f t="shared" ref="A36:A39" si="5">A35+0.01</f>
        <v>1.02</v>
      </c>
      <c r="B36" s="78" t="s">
        <v>54</v>
      </c>
      <c r="C36" s="79">
        <f>(5.6*1.5*0.5)</f>
        <v>4.1999999999999993</v>
      </c>
      <c r="D36" s="80" t="s">
        <v>30</v>
      </c>
      <c r="E36" s="81"/>
      <c r="F36" s="82">
        <f t="shared" ref="F36:F39" si="6">E36*C36</f>
        <v>0</v>
      </c>
      <c r="G36" s="25"/>
    </row>
    <row r="37" spans="1:7" ht="14.4" x14ac:dyDescent="0.25">
      <c r="A37" s="42">
        <f t="shared" si="5"/>
        <v>1.03</v>
      </c>
      <c r="B37" s="78" t="s">
        <v>42</v>
      </c>
      <c r="C37" s="79">
        <f>(C36*1.21)</f>
        <v>5.081999999999999</v>
      </c>
      <c r="D37" s="80" t="s">
        <v>30</v>
      </c>
      <c r="E37" s="81"/>
      <c r="F37" s="82">
        <f t="shared" si="6"/>
        <v>0</v>
      </c>
    </row>
    <row r="38" spans="1:7" ht="28.8" x14ac:dyDescent="0.25">
      <c r="A38" s="42">
        <f t="shared" si="5"/>
        <v>1.04</v>
      </c>
      <c r="B38" s="78" t="s">
        <v>70</v>
      </c>
      <c r="C38" s="79">
        <f>(5.6*1.5*0.2)</f>
        <v>1.6799999999999997</v>
      </c>
      <c r="D38" s="80" t="s">
        <v>29</v>
      </c>
      <c r="E38" s="81"/>
      <c r="F38" s="82">
        <f t="shared" si="6"/>
        <v>0</v>
      </c>
    </row>
    <row r="39" spans="1:7" ht="14.4" x14ac:dyDescent="0.25">
      <c r="A39" s="42">
        <f t="shared" si="5"/>
        <v>1.05</v>
      </c>
      <c r="B39" s="83" t="s">
        <v>43</v>
      </c>
      <c r="C39" s="79">
        <f>(5.6*1.5*0.3)</f>
        <v>2.5199999999999996</v>
      </c>
      <c r="D39" s="80" t="s">
        <v>29</v>
      </c>
      <c r="E39" s="81"/>
      <c r="F39" s="82">
        <f t="shared" si="6"/>
        <v>0</v>
      </c>
    </row>
    <row r="40" spans="1:7" ht="14.4" x14ac:dyDescent="0.25">
      <c r="A40" s="84"/>
      <c r="B40" s="85"/>
      <c r="C40" s="78"/>
      <c r="D40" s="78"/>
      <c r="E40" s="86"/>
      <c r="F40" s="161">
        <f>SUM(F35:F39)</f>
        <v>0</v>
      </c>
    </row>
    <row r="41" spans="1:7" ht="14.4" x14ac:dyDescent="0.25">
      <c r="A41" s="84"/>
      <c r="B41" s="85"/>
      <c r="C41" s="78"/>
      <c r="D41" s="78"/>
      <c r="E41" s="86"/>
      <c r="F41" s="110"/>
    </row>
    <row r="42" spans="1:7" ht="14.4" x14ac:dyDescent="0.25">
      <c r="A42" s="95">
        <v>2</v>
      </c>
      <c r="B42" s="94" t="s">
        <v>69</v>
      </c>
      <c r="C42" s="87">
        <v>3</v>
      </c>
      <c r="D42" s="85" t="s">
        <v>33</v>
      </c>
      <c r="E42" s="86"/>
      <c r="F42" s="161">
        <f>E42*C42</f>
        <v>0</v>
      </c>
    </row>
    <row r="43" spans="1:7" ht="14.4" x14ac:dyDescent="0.25">
      <c r="A43" s="84"/>
      <c r="B43" s="37"/>
      <c r="C43" s="78"/>
      <c r="D43" s="78"/>
      <c r="E43" s="86"/>
      <c r="F43" s="76">
        <f>F42+F40</f>
        <v>0</v>
      </c>
    </row>
    <row r="44" spans="1:7" ht="14.4" x14ac:dyDescent="0.25">
      <c r="A44" s="77"/>
      <c r="B44" s="37" t="s">
        <v>78</v>
      </c>
      <c r="C44" s="87"/>
      <c r="D44" s="85"/>
      <c r="E44" s="102"/>
      <c r="F44" s="113">
        <f>F43+F31</f>
        <v>0</v>
      </c>
    </row>
    <row r="45" spans="1:7" ht="14.4" x14ac:dyDescent="0.25">
      <c r="A45" s="77"/>
      <c r="B45" s="85"/>
      <c r="C45" s="87"/>
      <c r="D45" s="85"/>
      <c r="E45" s="88"/>
      <c r="F45" s="111"/>
    </row>
    <row r="46" spans="1:7" ht="18" customHeight="1" x14ac:dyDescent="0.25">
      <c r="A46" s="103">
        <v>4</v>
      </c>
      <c r="B46" s="114" t="s">
        <v>23</v>
      </c>
      <c r="C46" s="89">
        <v>1</v>
      </c>
      <c r="D46" s="90" t="s">
        <v>15</v>
      </c>
      <c r="E46" s="91"/>
      <c r="F46" s="92">
        <f t="shared" ref="F46" si="7">C46*E46</f>
        <v>0</v>
      </c>
    </row>
    <row r="47" spans="1:7" ht="14.4" thickBot="1" x14ac:dyDescent="0.3">
      <c r="A47" s="117"/>
      <c r="B47" s="118" t="s">
        <v>79</v>
      </c>
      <c r="C47" s="118"/>
      <c r="D47" s="118"/>
      <c r="E47" s="119"/>
      <c r="F47" s="120">
        <f>SUM(F46)</f>
        <v>0</v>
      </c>
    </row>
    <row r="48" spans="1:7" ht="15" thickTop="1" thickBot="1" x14ac:dyDescent="0.3">
      <c r="A48" s="175" t="s">
        <v>11</v>
      </c>
      <c r="B48" s="176"/>
      <c r="C48" s="176"/>
      <c r="D48" s="176"/>
      <c r="E48" s="176"/>
      <c r="F48" s="121">
        <f>F47+F44+F24+F17</f>
        <v>0</v>
      </c>
    </row>
    <row r="49" spans="1:6" ht="15" thickTop="1" thickBot="1" x14ac:dyDescent="0.3">
      <c r="A49" s="122"/>
      <c r="B49" s="123"/>
      <c r="C49" s="123"/>
      <c r="D49" s="123"/>
      <c r="E49" s="123"/>
      <c r="F49" s="124"/>
    </row>
    <row r="50" spans="1:6" ht="15" thickTop="1" thickBot="1" x14ac:dyDescent="0.3">
      <c r="A50" s="175" t="s">
        <v>11</v>
      </c>
      <c r="B50" s="176"/>
      <c r="C50" s="176"/>
      <c r="D50" s="176"/>
      <c r="E50" s="176"/>
      <c r="F50" s="121">
        <f>F48</f>
        <v>0</v>
      </c>
    </row>
    <row r="51" spans="1:6" ht="14.4" thickTop="1" x14ac:dyDescent="0.25">
      <c r="A51" s="125"/>
      <c r="B51" s="126"/>
      <c r="C51" s="127"/>
      <c r="D51" s="128"/>
      <c r="E51" s="129"/>
      <c r="F51" s="130"/>
    </row>
    <row r="52" spans="1:6" x14ac:dyDescent="0.25">
      <c r="A52" s="18"/>
      <c r="B52" s="38" t="s">
        <v>17</v>
      </c>
      <c r="C52" s="15">
        <v>0.05</v>
      </c>
      <c r="D52" s="16"/>
      <c r="E52" s="9"/>
      <c r="F52" s="115">
        <f>C52*F50</f>
        <v>0</v>
      </c>
    </row>
    <row r="53" spans="1:6" x14ac:dyDescent="0.25">
      <c r="A53" s="18"/>
      <c r="B53" s="38"/>
      <c r="C53" s="15"/>
      <c r="D53" s="16"/>
      <c r="E53" s="9"/>
      <c r="F53" s="115"/>
    </row>
    <row r="54" spans="1:6" x14ac:dyDescent="0.25">
      <c r="A54" s="10"/>
      <c r="B54" s="11" t="s">
        <v>2</v>
      </c>
      <c r="C54" s="8"/>
      <c r="D54" s="12"/>
      <c r="E54" s="9"/>
      <c r="F54" s="115"/>
    </row>
    <row r="55" spans="1:6" x14ac:dyDescent="0.25">
      <c r="A55" s="10"/>
      <c r="B55" s="13" t="s">
        <v>3</v>
      </c>
      <c r="C55" s="14">
        <v>0.1</v>
      </c>
      <c r="D55" s="12"/>
      <c r="E55" s="9"/>
      <c r="F55" s="116">
        <f>C55*F50</f>
        <v>0</v>
      </c>
    </row>
    <row r="56" spans="1:6" x14ac:dyDescent="0.25">
      <c r="A56" s="10"/>
      <c r="B56" s="13" t="s">
        <v>4</v>
      </c>
      <c r="C56" s="15">
        <v>0.03</v>
      </c>
      <c r="D56" s="12"/>
      <c r="E56" s="9"/>
      <c r="F56" s="116">
        <f>C56*F50</f>
        <v>0</v>
      </c>
    </row>
    <row r="57" spans="1:6" x14ac:dyDescent="0.25">
      <c r="A57" s="10"/>
      <c r="B57" s="13" t="s">
        <v>39</v>
      </c>
      <c r="C57" s="15">
        <v>0.04</v>
      </c>
      <c r="D57" s="16"/>
      <c r="E57" s="9"/>
      <c r="F57" s="116">
        <f>C57*F50</f>
        <v>0</v>
      </c>
    </row>
    <row r="58" spans="1:6" x14ac:dyDescent="0.25">
      <c r="A58" s="10"/>
      <c r="B58" s="13" t="s">
        <v>16</v>
      </c>
      <c r="C58" s="15">
        <v>0.01</v>
      </c>
      <c r="D58" s="16"/>
      <c r="E58" s="9"/>
      <c r="F58" s="116">
        <f>C58*F50</f>
        <v>0</v>
      </c>
    </row>
    <row r="59" spans="1:6" x14ac:dyDescent="0.25">
      <c r="A59" s="10"/>
      <c r="B59" s="13" t="s">
        <v>5</v>
      </c>
      <c r="C59" s="15">
        <v>0.01</v>
      </c>
      <c r="D59" s="16"/>
      <c r="E59" s="9"/>
      <c r="F59" s="116">
        <f>C59*F50</f>
        <v>0</v>
      </c>
    </row>
    <row r="60" spans="1:6" x14ac:dyDescent="0.25">
      <c r="A60" s="10"/>
      <c r="B60" s="13" t="s">
        <v>26</v>
      </c>
      <c r="C60" s="15">
        <v>1E-3</v>
      </c>
      <c r="D60" s="16"/>
      <c r="E60" s="9"/>
      <c r="F60" s="116">
        <f>C60*F50</f>
        <v>0</v>
      </c>
    </row>
    <row r="61" spans="1:6" x14ac:dyDescent="0.25">
      <c r="A61" s="10"/>
      <c r="B61" s="13" t="s">
        <v>40</v>
      </c>
      <c r="C61" s="15">
        <v>0.05</v>
      </c>
      <c r="D61" s="16"/>
      <c r="E61" s="9"/>
      <c r="F61" s="116">
        <f>C61*F50</f>
        <v>0</v>
      </c>
    </row>
    <row r="62" spans="1:6" ht="14.4" thickBot="1" x14ac:dyDescent="0.3">
      <c r="A62" s="131"/>
      <c r="B62" s="132" t="s">
        <v>22</v>
      </c>
      <c r="C62" s="133">
        <v>0.18</v>
      </c>
      <c r="D62" s="134"/>
      <c r="E62" s="135"/>
      <c r="F62" s="136">
        <f>F55*C62</f>
        <v>0</v>
      </c>
    </row>
    <row r="63" spans="1:6" ht="15" thickTop="1" thickBot="1" x14ac:dyDescent="0.3">
      <c r="A63" s="137"/>
      <c r="B63" s="138" t="s">
        <v>12</v>
      </c>
      <c r="C63" s="139"/>
      <c r="D63" s="140"/>
      <c r="E63" s="141"/>
      <c r="F63" s="142">
        <f>SUM(F55:F62)</f>
        <v>0</v>
      </c>
    </row>
    <row r="64" spans="1:6" ht="15" thickTop="1" thickBot="1" x14ac:dyDescent="0.3">
      <c r="A64" s="143"/>
      <c r="B64" s="144"/>
      <c r="C64" s="145"/>
      <c r="D64" s="146"/>
      <c r="E64" s="147"/>
      <c r="F64" s="148"/>
    </row>
    <row r="65" spans="1:6" ht="15" thickTop="1" thickBot="1" x14ac:dyDescent="0.3">
      <c r="A65" s="137"/>
      <c r="B65" s="138" t="s">
        <v>6</v>
      </c>
      <c r="C65" s="139"/>
      <c r="D65" s="140"/>
      <c r="E65" s="141"/>
      <c r="F65" s="149">
        <f>F63+F52+F50</f>
        <v>0</v>
      </c>
    </row>
    <row r="66" spans="1:6" ht="15" thickTop="1" thickBot="1" x14ac:dyDescent="0.3">
      <c r="A66" s="150"/>
      <c r="B66" s="151"/>
      <c r="C66" s="152"/>
      <c r="D66" s="153"/>
      <c r="E66" s="154"/>
      <c r="F66" s="155"/>
    </row>
    <row r="67" spans="1:6" ht="15" thickTop="1" thickBot="1" x14ac:dyDescent="0.3">
      <c r="A67" s="178" t="s">
        <v>13</v>
      </c>
      <c r="B67" s="179"/>
      <c r="C67" s="157"/>
      <c r="D67" s="158"/>
      <c r="E67" s="158"/>
      <c r="F67" s="149">
        <f>F65</f>
        <v>0</v>
      </c>
    </row>
    <row r="68" spans="1:6" ht="14.4" thickTop="1" x14ac:dyDescent="0.25">
      <c r="A68" s="19" t="s">
        <v>44</v>
      </c>
      <c r="B68" s="20" t="s">
        <v>35</v>
      </c>
      <c r="C68" s="21"/>
      <c r="D68" s="20"/>
      <c r="E68" s="19"/>
      <c r="F68" s="156"/>
    </row>
    <row r="69" spans="1:6" x14ac:dyDescent="0.25">
      <c r="A69" s="19" t="s">
        <v>25</v>
      </c>
      <c r="B69" s="20" t="s">
        <v>32</v>
      </c>
      <c r="C69" s="21"/>
      <c r="D69" s="20"/>
      <c r="E69" s="31"/>
      <c r="F69" s="31"/>
    </row>
    <row r="70" spans="1:6" x14ac:dyDescent="0.25">
      <c r="A70" s="19"/>
      <c r="B70" s="20"/>
      <c r="C70" s="21"/>
      <c r="D70" s="20"/>
      <c r="E70" s="31"/>
      <c r="F70" s="31"/>
    </row>
    <row r="71" spans="1:6" ht="14.4" x14ac:dyDescent="0.25">
      <c r="A71" s="177" t="s">
        <v>45</v>
      </c>
      <c r="B71" s="177"/>
      <c r="C71" s="32" t="s">
        <v>46</v>
      </c>
      <c r="D71" s="32"/>
      <c r="E71" s="32"/>
      <c r="F71" s="32"/>
    </row>
    <row r="72" spans="1:6" x14ac:dyDescent="0.25">
      <c r="A72" s="33"/>
      <c r="B72" s="34"/>
      <c r="C72" s="35"/>
      <c r="D72" s="35"/>
      <c r="E72" s="35"/>
      <c r="F72" s="35"/>
    </row>
    <row r="73" spans="1:6" x14ac:dyDescent="0.25">
      <c r="A73" s="22" t="s">
        <v>47</v>
      </c>
      <c r="B73" s="23"/>
      <c r="C73" s="31"/>
      <c r="D73" s="172" t="s">
        <v>52</v>
      </c>
      <c r="E73" s="172"/>
      <c r="F73" s="172"/>
    </row>
    <row r="74" spans="1:6" x14ac:dyDescent="0.25">
      <c r="A74" s="180" t="s">
        <v>48</v>
      </c>
      <c r="B74" s="180"/>
      <c r="C74" s="180"/>
      <c r="D74" s="181" t="s">
        <v>49</v>
      </c>
      <c r="E74" s="181"/>
      <c r="F74" s="181"/>
    </row>
    <row r="75" spans="1:6" x14ac:dyDescent="0.25">
      <c r="A75" s="171" t="s">
        <v>50</v>
      </c>
      <c r="B75" s="171"/>
      <c r="C75" s="171"/>
      <c r="D75" s="172" t="s">
        <v>51</v>
      </c>
      <c r="E75" s="172"/>
      <c r="F75" s="172"/>
    </row>
    <row r="76" spans="1:6" ht="14.4" x14ac:dyDescent="0.3">
      <c r="A76" s="24"/>
      <c r="B76" s="24"/>
      <c r="C76" s="24"/>
      <c r="D76" s="24"/>
      <c r="E76" s="24"/>
      <c r="F76" s="24"/>
    </row>
  </sheetData>
  <mergeCells count="16">
    <mergeCell ref="D7:E7"/>
    <mergeCell ref="A8:F8"/>
    <mergeCell ref="A75:C75"/>
    <mergeCell ref="D75:F75"/>
    <mergeCell ref="A2:F2"/>
    <mergeCell ref="A3:F3"/>
    <mergeCell ref="A4:F4"/>
    <mergeCell ref="A5:F5"/>
    <mergeCell ref="A50:E50"/>
    <mergeCell ref="A71:B71"/>
    <mergeCell ref="A67:B67"/>
    <mergeCell ref="A74:C74"/>
    <mergeCell ref="D74:F74"/>
    <mergeCell ref="A48:E48"/>
    <mergeCell ref="D73:F73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2024-01-09T19:55:24Z</cp:lastPrinted>
  <dcterms:created xsi:type="dcterms:W3CDTF">2012-10-02T15:50:49Z</dcterms:created>
  <dcterms:modified xsi:type="dcterms:W3CDTF">2024-01-10T12:47:28Z</dcterms:modified>
</cp:coreProperties>
</file>