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8" i="21" l="1"/>
  <c r="F38" i="21" s="1"/>
  <c r="F37" i="21"/>
  <c r="F40" i="21"/>
  <c r="F41" i="21"/>
  <c r="C37" i="21"/>
  <c r="C31" i="21"/>
  <c r="C21" i="21" s="1"/>
  <c r="F21" i="21" s="1"/>
  <c r="C25" i="21"/>
  <c r="C41" i="21"/>
  <c r="C40" i="21"/>
  <c r="C32" i="21"/>
  <c r="C23" i="21"/>
  <c r="C24" i="21" s="1"/>
  <c r="C20" i="21"/>
  <c r="C22" i="21" l="1"/>
  <c r="F22" i="21" s="1"/>
  <c r="F31" i="21"/>
  <c r="F14" i="21"/>
  <c r="F15" i="21"/>
  <c r="F16" i="21"/>
  <c r="F32" i="21" l="1"/>
  <c r="F25" i="21"/>
  <c r="F23" i="21" l="1"/>
  <c r="F30" i="21"/>
  <c r="F33" i="21" s="1"/>
  <c r="A13" i="21" l="1"/>
  <c r="A14" i="21" s="1"/>
  <c r="A15" i="21" s="1"/>
  <c r="A16" i="21" s="1"/>
  <c r="F13" i="21"/>
  <c r="A20" i="21"/>
  <c r="A21" i="21" s="1"/>
  <c r="A22" i="21" s="1"/>
  <c r="A23" i="21" s="1"/>
  <c r="A24" i="21" s="1"/>
  <c r="A25" i="21" s="1"/>
  <c r="F20" i="21"/>
  <c r="F17" i="21" l="1"/>
  <c r="F24" i="21"/>
  <c r="F26" i="21" l="1"/>
  <c r="C39" i="21"/>
  <c r="F39" i="21" s="1"/>
  <c r="F45" i="21"/>
  <c r="F46" i="21" s="1"/>
  <c r="F36" i="21"/>
  <c r="F42" i="21" l="1"/>
  <c r="F43" i="21" s="1"/>
  <c r="F47" i="21" l="1"/>
  <c r="F49" i="21" l="1"/>
  <c r="F51" i="21" s="1"/>
  <c r="F60" i="21" l="1"/>
  <c r="F59" i="21"/>
  <c r="F55" i="21"/>
  <c r="F56" i="21"/>
  <c r="F58" i="21"/>
  <c r="F57" i="21"/>
  <c r="F54" i="21"/>
  <c r="F61" i="21" s="1"/>
  <c r="F62" i="21" l="1"/>
  <c r="F64" i="21" s="1"/>
  <c r="F66" i="21" s="1"/>
  <c r="F7" i="21" l="1"/>
</calcChain>
</file>

<file path=xl/sharedStrings.xml><?xml version="1.0" encoding="utf-8"?>
<sst xmlns="http://schemas.openxmlformats.org/spreadsheetml/2006/main" count="95" uniqueCount="82">
  <si>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</si>
  <si>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</si>
  <si>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</si>
  <si>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</si>
  <si>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</si>
  <si>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</si>
  <si>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</si>
  <si>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</si>
  <si>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</si>
  <si>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</si>
  <si>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</si>
  <si>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</si>
  <si>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</si>
  <si>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</si>
  <si>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</si>
  <si>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</si>
  <si>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</si>
  <si>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</si>
  <si>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</si>
  <si>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</si>
  <si>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</si>
  <si>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</si>
  <si>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</si>
  <si>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</si>
  <si>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</si>
  <si>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</si>
  <si>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</si>
  <si>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</si>
  <si>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</si>
  <si>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</si>
  <si>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</si>
  <si>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</si>
  <si>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</si>
  <si>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</si>
  <si>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</si>
  <si>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</si>
  <si>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</si>
  <si>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</si>
  <si>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</si>
  <si>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</si>
  <si>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</si>
  <si>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</si>
  <si>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</si>
  <si>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</si>
  <si>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</si>
  <si>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</si>
  <si>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</si>
  <si>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</si>
  <si>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</si>
  <si>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</si>
  <si>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</si>
  <si>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</si>
  <si>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</si>
  <si>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</si>
  <si>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</si>
  <si>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</si>
  <si>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</si>
  <si>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</si>
  <si>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</si>
  <si>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</si>
  <si>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</si>
  <si>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</si>
  <si>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</si>
  <si>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</si>
  <si>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Presupuesto  Participativo</t>
  </si>
  <si>
    <t xml:space="preserve"> Hormigón  180 kg/cm2,  (Con  ligadora  de  2  fundas) , (5.6 m x 1.5 m x 0.20  m).  @ 1/2" a  =( 0.20x 0.20).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</si>
  <si>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</si>
  <si>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</si>
  <si>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</si>
  <si>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</si>
  <si>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</si>
  <si>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Demolición  de  hormigón  existente.</t>
  </si>
  <si>
    <t>SUB-TOTAL   1</t>
  </si>
  <si>
    <t>SUB-TOTAL  2</t>
  </si>
  <si>
    <t>SUB-TOTAL   3</t>
  </si>
  <si>
    <t xml:space="preserve">Presupuesto :  Construcción Aceras, Contenes  y  Badenes. </t>
  </si>
  <si>
    <t>Ubicación  : Centro  de  la  Ciudad.</t>
  </si>
  <si>
    <t>Demolición  de  Contenes existentes.</t>
  </si>
  <si>
    <t>Demolición  de  Aceras  existentes.</t>
  </si>
  <si>
    <t>Bote producto de  la  demolición  esp. 1.30</t>
  </si>
  <si>
    <t>SUB-TOTAL 4</t>
  </si>
  <si>
    <t>Fecha 26-12-2023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</si>
</sst>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wrapText="1"/>
    </xf>
    <xf numFmtId="0" fontId="33" fillId="23" borderId="13" xfId="0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wrapText="1"/>
    </xf>
    <xf numFmtId="4" fontId="6" fillId="0" borderId="20" xfId="0" applyNumberFormat="1" applyFont="1" applyBorder="1" applyAlignment="1">
      <alignment horizontal="right" wrapText="1"/>
    </xf>
    <xf numFmtId="0" fontId="6" fillId="0" borderId="20" xfId="0" applyFont="1" applyBorder="1" applyAlignment="1">
      <alignment horizontal="center" wrapText="1"/>
    </xf>
    <xf numFmtId="4" fontId="6" fillId="0" borderId="20" xfId="0" applyNumberFormat="1" applyFont="1" applyBorder="1" applyAlignment="1">
      <alignment wrapText="1"/>
    </xf>
    <xf numFmtId="4" fontId="6" fillId="0" borderId="21" xfId="0" applyNumberFormat="1" applyFont="1" applyBorder="1" applyAlignment="1">
      <alignment horizont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4" borderId="7" xfId="0" applyNumberFormat="1" applyFont="1" applyFill="1" applyBorder="1" applyAlignment="1">
      <alignment horizontal="center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22" xfId="0" applyNumberFormat="1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/>
    </xf>
    <xf numFmtId="4" fontId="6" fillId="4" borderId="23" xfId="0" applyNumberFormat="1" applyFont="1" applyFill="1" applyBorder="1" applyAlignment="1">
      <alignment horizontal="right" vertical="center"/>
    </xf>
    <xf numFmtId="4" fontId="6" fillId="4" borderId="24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25" xfId="0" applyNumberFormat="1" applyFont="1" applyFill="1" applyBorder="1" applyAlignment="1">
      <alignment horizontal="center"/>
    </xf>
    <xf numFmtId="174" fontId="6" fillId="4" borderId="26" xfId="0" applyNumberFormat="1" applyFont="1" applyFill="1" applyBorder="1" applyAlignment="1">
      <alignment horizontal="center"/>
    </xf>
    <xf numFmtId="174" fontId="6" fillId="20" borderId="26" xfId="0" applyNumberFormat="1" applyFont="1" applyFill="1" applyBorder="1" applyAlignment="1">
      <alignment horizontal="center"/>
    </xf>
    <xf numFmtId="174" fontId="6" fillId="20" borderId="27" xfId="0" applyNumberFormat="1" applyFont="1" applyFill="1" applyBorder="1" applyAlignment="1">
      <alignment horizontal="right"/>
    </xf>
    <xf numFmtId="174" fontId="6" fillId="20" borderId="30" xfId="0" applyNumberFormat="1" applyFont="1" applyFill="1" applyBorder="1" applyAlignment="1">
      <alignment horizontal="right"/>
    </xf>
    <xf numFmtId="0" fontId="6" fillId="4" borderId="31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174" fontId="6" fillId="4" borderId="33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left"/>
    </xf>
    <xf numFmtId="10" fontId="5" fillId="0" borderId="26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 applyAlignment="1">
      <alignment horizontal="right"/>
    </xf>
    <xf numFmtId="4" fontId="5" fillId="0" borderId="27" xfId="0" applyNumberFormat="1" applyFont="1" applyBorder="1" applyAlignment="1">
      <alignment horizontal="right"/>
    </xf>
    <xf numFmtId="0" fontId="5" fillId="20" borderId="28" xfId="0" applyFont="1" applyFill="1" applyBorder="1" applyAlignment="1">
      <alignment horizontal="center" vertical="top"/>
    </xf>
    <xf numFmtId="0" fontId="6" fillId="20" borderId="29" xfId="0" applyFont="1" applyFill="1" applyBorder="1" applyAlignment="1">
      <alignment horizontal="center"/>
    </xf>
    <xf numFmtId="10" fontId="5" fillId="20" borderId="29" xfId="0" applyNumberFormat="1" applyFont="1" applyFill="1" applyBorder="1" applyAlignment="1">
      <alignment horizontal="center"/>
    </xf>
    <xf numFmtId="0" fontId="5" fillId="20" borderId="29" xfId="0" applyFont="1" applyFill="1" applyBorder="1"/>
    <xf numFmtId="4" fontId="5" fillId="20" borderId="29" xfId="0" applyNumberFormat="1" applyFont="1" applyFill="1" applyBorder="1" applyAlignment="1">
      <alignment horizontal="right"/>
    </xf>
    <xf numFmtId="4" fontId="5" fillId="20" borderId="30" xfId="0" applyNumberFormat="1" applyFont="1" applyFill="1" applyBorder="1" applyAlignment="1">
      <alignment horizontal="right"/>
    </xf>
    <xf numFmtId="0" fontId="5" fillId="0" borderId="31" xfId="0" applyFont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10" fontId="5" fillId="0" borderId="32" xfId="0" applyNumberFormat="1" applyFont="1" applyBorder="1" applyAlignment="1">
      <alignment horizontal="center"/>
    </xf>
    <xf numFmtId="0" fontId="5" fillId="0" borderId="32" xfId="0" applyFont="1" applyBorder="1"/>
    <xf numFmtId="4" fontId="5" fillId="0" borderId="32" xfId="0" applyNumberFormat="1" applyFont="1" applyBorder="1" applyAlignment="1">
      <alignment horizontal="right"/>
    </xf>
    <xf numFmtId="4" fontId="5" fillId="0" borderId="33" xfId="0" applyNumberFormat="1" applyFont="1" applyBorder="1" applyAlignment="1">
      <alignment horizontal="right"/>
    </xf>
    <xf numFmtId="4" fontId="6" fillId="20" borderId="30" xfId="0" applyNumberFormat="1" applyFont="1" applyFill="1" applyBorder="1" applyAlignment="1">
      <alignment horizontal="right"/>
    </xf>
    <xf numFmtId="0" fontId="5" fillId="4" borderId="31" xfId="0" applyFont="1" applyFill="1" applyBorder="1" applyAlignment="1">
      <alignment horizontal="center" vertical="top"/>
    </xf>
    <xf numFmtId="0" fontId="6" fillId="4" borderId="32" xfId="0" applyFont="1" applyFill="1" applyBorder="1"/>
    <xf numFmtId="10" fontId="5" fillId="4" borderId="32" xfId="0" applyNumberFormat="1" applyFont="1" applyFill="1" applyBorder="1" applyAlignment="1">
      <alignment horizontal="center"/>
    </xf>
    <xf numFmtId="0" fontId="5" fillId="4" borderId="32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3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9" xfId="0" applyNumberFormat="1" applyFont="1" applyFill="1" applyBorder="1" applyAlignment="1">
      <alignment horizontal="center"/>
    </xf>
    <xf numFmtId="4" fontId="6" fillId="20" borderId="29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166" fontId="5" fillId="4" borderId="8" xfId="0" applyNumberFormat="1" applyFont="1" applyFill="1" applyBorder="1" applyAlignment="1">
      <alignment horizontal="center" vertical="center"/>
    </xf>
    <xf numFmtId="174" fontId="0" fillId="4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8" xfId="0" applyFont="1" applyFill="1" applyBorder="1" applyAlignment="1">
      <alignment horizontal="center"/>
    </xf>
    <xf numFmtId="0" fontId="6" fillId="20" borderId="29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8" xfId="0" applyNumberFormat="1" applyFont="1" applyFill="1" applyBorder="1" applyAlignment="1">
      <alignment horizontal="center"/>
    </xf>
    <xf numFmtId="4" fontId="6" fillId="20" borderId="29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68916</xdr:colOff>
      <xdr:row>1</xdr:row>
      <xdr:rowOff>107577</xdr:rowOff>
    </xdr:from>
    <xdr:to>
      <xdr:col>5</xdr:col>
      <xdr:colOff>699248</xdr:colOff>
      <xdr:row>4</xdr:row>
      <xdr:rowOff>53789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1387" y="286871"/>
          <a:ext cx="630332" cy="48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view="pageBreakPreview" topLeftCell="A40" zoomScale="85" zoomScaleNormal="85" zoomScaleSheetLayoutView="85" workbookViewId="0">
      <selection activeCell="I59" sqref="I59"/>
    </sheetView>
  </sheetViews>
  <sheetFormatPr baseColWidth="10" defaultColWidth="11.44140625" defaultRowHeight="13.8" x14ac:dyDescent="0.25"/>
  <cols>
    <col min="1" max="1" width="7" style="4" customWidth="1"/>
    <col min="2" max="2" width="61.7773437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5"/>
      <c r="B1" s="26"/>
      <c r="C1" s="27"/>
      <c r="D1" s="28"/>
      <c r="E1" s="29"/>
      <c r="F1" s="27"/>
    </row>
    <row r="2" spans="1:30" x14ac:dyDescent="0.25">
      <c r="A2" s="164" t="s">
        <v>20</v>
      </c>
      <c r="B2" s="164"/>
      <c r="C2" s="164"/>
      <c r="D2" s="164"/>
      <c r="E2" s="164"/>
      <c r="F2" s="164"/>
    </row>
    <row r="3" spans="1:30" x14ac:dyDescent="0.25">
      <c r="A3" s="165" t="s">
        <v>21</v>
      </c>
      <c r="B3" s="165"/>
      <c r="C3" s="165"/>
      <c r="D3" s="165"/>
      <c r="E3" s="165"/>
      <c r="F3" s="165"/>
    </row>
    <row r="4" spans="1:30" x14ac:dyDescent="0.25">
      <c r="A4" s="164" t="s">
        <v>18</v>
      </c>
      <c r="B4" s="164"/>
      <c r="C4" s="164"/>
      <c r="D4" s="164"/>
      <c r="E4" s="164"/>
      <c r="F4" s="164"/>
    </row>
    <row r="5" spans="1:30" x14ac:dyDescent="0.25">
      <c r="A5" s="165" t="s">
        <v>64</v>
      </c>
      <c r="B5" s="165"/>
      <c r="C5" s="165"/>
      <c r="D5" s="165"/>
      <c r="E5" s="165"/>
      <c r="F5" s="165"/>
    </row>
    <row r="6" spans="1:30" ht="14.4" thickBot="1" x14ac:dyDescent="0.3">
      <c r="A6" s="43"/>
      <c r="B6" s="43"/>
      <c r="C6" s="43"/>
      <c r="D6" s="43"/>
      <c r="E6" s="43"/>
      <c r="F6" s="43"/>
    </row>
    <row r="7" spans="1:30" ht="13.8" customHeight="1" thickTop="1" x14ac:dyDescent="0.25">
      <c r="A7" s="173" t="s">
        <v>75</v>
      </c>
      <c r="B7" s="174"/>
      <c r="C7" s="174"/>
      <c r="D7" s="158" t="s">
        <v>31</v>
      </c>
      <c r="E7" s="158"/>
      <c r="F7" s="45">
        <f>F66</f>
        <v>0</v>
      </c>
    </row>
    <row r="8" spans="1:30" ht="13.8" customHeight="1" x14ac:dyDescent="0.25">
      <c r="A8" s="159" t="s">
        <v>76</v>
      </c>
      <c r="B8" s="160"/>
      <c r="C8" s="160"/>
      <c r="D8" s="160"/>
      <c r="E8" s="160"/>
      <c r="F8" s="161"/>
    </row>
    <row r="9" spans="1:30" ht="14.4" thickBot="1" x14ac:dyDescent="0.3">
      <c r="A9" s="46" t="s">
        <v>52</v>
      </c>
      <c r="B9" s="47" t="s">
        <v>63</v>
      </c>
      <c r="C9" s="48"/>
      <c r="D9" s="49"/>
      <c r="E9" s="50"/>
      <c r="F9" s="51" t="s">
        <v>81</v>
      </c>
    </row>
    <row r="10" spans="1:30" s="7" customFormat="1" ht="21" customHeight="1" thickTop="1" x14ac:dyDescent="0.25">
      <c r="A10" s="44" t="s">
        <v>8</v>
      </c>
      <c r="B10" s="44" t="s">
        <v>28</v>
      </c>
      <c r="C10" s="44" t="s">
        <v>1</v>
      </c>
      <c r="D10" s="44" t="s">
        <v>0</v>
      </c>
      <c r="E10" s="44" t="s">
        <v>9</v>
      </c>
      <c r="F10" s="44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0"/>
      <c r="B11" s="101"/>
      <c r="C11" s="102"/>
      <c r="D11" s="102"/>
      <c r="E11" s="103"/>
      <c r="F11" s="1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3">
        <v>1</v>
      </c>
      <c r="B12" s="54" t="s">
        <v>19</v>
      </c>
      <c r="C12" s="55"/>
      <c r="D12" s="55"/>
      <c r="E12" s="55"/>
      <c r="F12" s="56"/>
    </row>
    <row r="13" spans="1:30" x14ac:dyDescent="0.25">
      <c r="A13" s="42">
        <f>A12+0.01</f>
        <v>1.01</v>
      </c>
      <c r="B13" s="41" t="s">
        <v>27</v>
      </c>
      <c r="C13" s="38">
        <v>1</v>
      </c>
      <c r="D13" s="156" t="s">
        <v>55</v>
      </c>
      <c r="E13" s="39"/>
      <c r="F13" s="40">
        <f>C13*E13</f>
        <v>0</v>
      </c>
    </row>
    <row r="14" spans="1:30" x14ac:dyDescent="0.25">
      <c r="A14" s="42">
        <f t="shared" ref="A14:A16" si="0">A13+0.01</f>
        <v>1.02</v>
      </c>
      <c r="B14" s="41" t="s">
        <v>60</v>
      </c>
      <c r="C14" s="38">
        <v>1</v>
      </c>
      <c r="D14" s="156" t="s">
        <v>59</v>
      </c>
      <c r="E14" s="39"/>
      <c r="F14" s="40">
        <f t="shared" ref="F14:F16" si="1">C14*E14</f>
        <v>0</v>
      </c>
    </row>
    <row r="15" spans="1:30" ht="14.4" x14ac:dyDescent="0.25">
      <c r="A15" s="42">
        <f>A14+0.01</f>
        <v>1.03</v>
      </c>
      <c r="B15" s="57" t="s">
        <v>67</v>
      </c>
      <c r="C15" s="60">
        <v>1</v>
      </c>
      <c r="D15" s="60" t="s">
        <v>57</v>
      </c>
      <c r="E15" s="61"/>
      <c r="F15" s="40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56</v>
      </c>
      <c r="C16" s="60">
        <v>3</v>
      </c>
      <c r="D16" s="60" t="s">
        <v>57</v>
      </c>
      <c r="E16" s="61"/>
      <c r="F16" s="40">
        <f t="shared" si="1"/>
        <v>0</v>
      </c>
    </row>
    <row r="17" spans="1:7" x14ac:dyDescent="0.25">
      <c r="A17" s="35"/>
      <c r="B17" s="36" t="s">
        <v>72</v>
      </c>
      <c r="C17" s="36"/>
      <c r="D17" s="36"/>
      <c r="E17" s="107"/>
      <c r="F17" s="52">
        <f>SUM(F13:F16)</f>
        <v>0</v>
      </c>
    </row>
    <row r="18" spans="1:7" x14ac:dyDescent="0.25">
      <c r="A18" s="35"/>
      <c r="B18" s="36"/>
      <c r="C18" s="36"/>
      <c r="D18" s="36"/>
      <c r="E18" s="36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x14ac:dyDescent="0.25">
      <c r="A20" s="58">
        <f>A19+0.01</f>
        <v>2.0099999999999998</v>
      </c>
      <c r="B20" s="41" t="s">
        <v>77</v>
      </c>
      <c r="C20" s="38">
        <f>C30*0.09</f>
        <v>69.776999999999987</v>
      </c>
      <c r="D20" s="38" t="s">
        <v>29</v>
      </c>
      <c r="E20" s="39"/>
      <c r="F20" s="40">
        <f>E20*C20</f>
        <v>0</v>
      </c>
    </row>
    <row r="21" spans="1:7" x14ac:dyDescent="0.25">
      <c r="A21" s="58">
        <f t="shared" ref="A21:A25" si="2">A20+0.01</f>
        <v>2.0199999999999996</v>
      </c>
      <c r="B21" s="41" t="s">
        <v>78</v>
      </c>
      <c r="C21" s="38">
        <f>C31*0.1</f>
        <v>93.036000000000001</v>
      </c>
      <c r="D21" s="38" t="s">
        <v>29</v>
      </c>
      <c r="E21" s="39"/>
      <c r="F21" s="40">
        <f t="shared" ref="F21:F25" si="3">E21*C21</f>
        <v>0</v>
      </c>
    </row>
    <row r="22" spans="1:7" x14ac:dyDescent="0.25">
      <c r="A22" s="58">
        <f t="shared" si="2"/>
        <v>2.0299999999999994</v>
      </c>
      <c r="B22" s="41" t="s">
        <v>79</v>
      </c>
      <c r="C22" s="38">
        <f>(C20+C21)*1.3</f>
        <v>211.65689999999998</v>
      </c>
      <c r="D22" s="38" t="s">
        <v>14</v>
      </c>
      <c r="E22" s="39"/>
      <c r="F22" s="40">
        <f t="shared" ref="F22" si="4">E22*C22</f>
        <v>0</v>
      </c>
    </row>
    <row r="23" spans="1:7" x14ac:dyDescent="0.25">
      <c r="A23" s="58">
        <f t="shared" si="2"/>
        <v>2.0399999999999991</v>
      </c>
      <c r="B23" s="41" t="s">
        <v>36</v>
      </c>
      <c r="C23" s="38">
        <f>C30*1.45*0.15</f>
        <v>168.62774999999999</v>
      </c>
      <c r="D23" s="38" t="s">
        <v>14</v>
      </c>
      <c r="E23" s="39"/>
      <c r="F23" s="40">
        <f t="shared" si="3"/>
        <v>0</v>
      </c>
    </row>
    <row r="24" spans="1:7" ht="14.4" customHeight="1" x14ac:dyDescent="0.25">
      <c r="A24" s="58">
        <f t="shared" si="2"/>
        <v>2.0499999999999989</v>
      </c>
      <c r="B24" s="41" t="s">
        <v>54</v>
      </c>
      <c r="C24" s="38">
        <f>C23*1.21</f>
        <v>204.03957749999998</v>
      </c>
      <c r="D24" s="38" t="s">
        <v>14</v>
      </c>
      <c r="E24" s="39"/>
      <c r="F24" s="40">
        <f t="shared" si="3"/>
        <v>0</v>
      </c>
    </row>
    <row r="25" spans="1:7" ht="20.399999999999999" customHeight="1" x14ac:dyDescent="0.25">
      <c r="A25" s="58">
        <f t="shared" si="2"/>
        <v>2.0599999999999987</v>
      </c>
      <c r="B25" s="63" t="s">
        <v>58</v>
      </c>
      <c r="C25" s="38">
        <f>C31*0.2</f>
        <v>186.072</v>
      </c>
      <c r="D25" s="38" t="s">
        <v>14</v>
      </c>
      <c r="E25" s="39"/>
      <c r="F25" s="40">
        <f t="shared" si="3"/>
        <v>0</v>
      </c>
    </row>
    <row r="26" spans="1:7" x14ac:dyDescent="0.25">
      <c r="A26" s="35"/>
      <c r="B26" s="36" t="s">
        <v>73</v>
      </c>
      <c r="C26" s="36"/>
      <c r="D26" s="36"/>
      <c r="E26" s="107"/>
      <c r="F26" s="154">
        <f>SUM(F20:F25)</f>
        <v>0</v>
      </c>
    </row>
    <row r="27" spans="1:7" x14ac:dyDescent="0.25">
      <c r="A27" s="35"/>
      <c r="B27" s="36"/>
      <c r="C27" s="36"/>
      <c r="D27" s="36"/>
      <c r="E27" s="36"/>
      <c r="F27" s="105"/>
    </row>
    <row r="28" spans="1:7" x14ac:dyDescent="0.25">
      <c r="A28" s="53">
        <v>3</v>
      </c>
      <c r="B28" s="54" t="s">
        <v>37</v>
      </c>
      <c r="C28" s="55"/>
      <c r="D28" s="55"/>
      <c r="E28" s="55"/>
      <c r="F28" s="71"/>
    </row>
    <row r="29" spans="1:7" x14ac:dyDescent="0.25">
      <c r="A29" s="95" t="s">
        <v>69</v>
      </c>
      <c r="B29" s="92" t="s">
        <v>68</v>
      </c>
      <c r="C29" s="93"/>
      <c r="D29" s="93"/>
      <c r="E29" s="93"/>
      <c r="F29" s="94"/>
    </row>
    <row r="30" spans="1:7" x14ac:dyDescent="0.25">
      <c r="A30" s="97">
        <v>1</v>
      </c>
      <c r="B30" s="57" t="s">
        <v>35</v>
      </c>
      <c r="C30" s="64">
        <v>775.3</v>
      </c>
      <c r="D30" s="65" t="s">
        <v>7</v>
      </c>
      <c r="E30" s="39"/>
      <c r="F30" s="40">
        <f t="shared" ref="F30:F32" si="5">C30*E30</f>
        <v>0</v>
      </c>
      <c r="G30" s="24"/>
    </row>
    <row r="31" spans="1:7" ht="27.6" x14ac:dyDescent="0.25">
      <c r="A31" s="97">
        <v>2</v>
      </c>
      <c r="B31" s="57" t="s">
        <v>66</v>
      </c>
      <c r="C31" s="64">
        <f>C30*1.2</f>
        <v>930.3599999999999</v>
      </c>
      <c r="D31" s="65" t="s">
        <v>33</v>
      </c>
      <c r="E31" s="39"/>
      <c r="F31" s="40">
        <f t="shared" si="5"/>
        <v>0</v>
      </c>
    </row>
    <row r="32" spans="1:7" x14ac:dyDescent="0.25">
      <c r="A32" s="97">
        <v>3</v>
      </c>
      <c r="B32" s="57" t="s">
        <v>62</v>
      </c>
      <c r="C32" s="38">
        <f>C30*0.45*0.1</f>
        <v>34.888500000000001</v>
      </c>
      <c r="D32" s="38" t="s">
        <v>14</v>
      </c>
      <c r="E32" s="39"/>
      <c r="F32" s="40">
        <f t="shared" si="5"/>
        <v>0</v>
      </c>
    </row>
    <row r="33" spans="1:7" x14ac:dyDescent="0.25">
      <c r="A33" s="35"/>
      <c r="B33" s="36" t="s">
        <v>73</v>
      </c>
      <c r="C33" s="36"/>
      <c r="D33" s="36"/>
      <c r="E33" s="36"/>
      <c r="F33" s="155">
        <f>SUM(F30:F32)</f>
        <v>0</v>
      </c>
      <c r="G33" s="24"/>
    </row>
    <row r="34" spans="1:7" x14ac:dyDescent="0.25">
      <c r="A34" s="35"/>
      <c r="B34" s="36"/>
      <c r="C34" s="36"/>
      <c r="D34" s="36"/>
      <c r="E34" s="36"/>
      <c r="F34" s="105"/>
    </row>
    <row r="35" spans="1:7" x14ac:dyDescent="0.25">
      <c r="A35" s="96" t="s">
        <v>70</v>
      </c>
      <c r="B35" s="72" t="s">
        <v>61</v>
      </c>
      <c r="C35" s="73"/>
      <c r="D35" s="73"/>
      <c r="E35" s="74"/>
      <c r="F35" s="75"/>
    </row>
    <row r="36" spans="1:7" ht="14.4" x14ac:dyDescent="0.25">
      <c r="A36" s="157">
        <v>1</v>
      </c>
      <c r="B36" s="78" t="s">
        <v>40</v>
      </c>
      <c r="C36" s="79">
        <v>1</v>
      </c>
      <c r="D36" s="80" t="s">
        <v>59</v>
      </c>
      <c r="E36" s="81"/>
      <c r="F36" s="82">
        <f>E36*C36</f>
        <v>0</v>
      </c>
    </row>
    <row r="37" spans="1:7" ht="14.4" x14ac:dyDescent="0.25">
      <c r="A37" s="157">
        <v>2</v>
      </c>
      <c r="B37" s="78" t="s">
        <v>71</v>
      </c>
      <c r="C37" s="79">
        <f>8.6*2*0.5*4</f>
        <v>34.4</v>
      </c>
      <c r="D37" s="80" t="s">
        <v>29</v>
      </c>
      <c r="E37" s="81"/>
      <c r="F37" s="82">
        <f t="shared" ref="F37:F41" si="6">E37*C37</f>
        <v>0</v>
      </c>
    </row>
    <row r="38" spans="1:7" ht="14.4" x14ac:dyDescent="0.25">
      <c r="A38" s="157">
        <v>3</v>
      </c>
      <c r="B38" s="78" t="s">
        <v>53</v>
      </c>
      <c r="C38" s="79">
        <f>(8.6*2*0.15)*4</f>
        <v>10.319999999999999</v>
      </c>
      <c r="D38" s="80" t="s">
        <v>30</v>
      </c>
      <c r="E38" s="81"/>
      <c r="F38" s="82">
        <f t="shared" si="6"/>
        <v>0</v>
      </c>
      <c r="G38" s="24"/>
    </row>
    <row r="39" spans="1:7" ht="14.4" x14ac:dyDescent="0.25">
      <c r="A39" s="157">
        <v>4</v>
      </c>
      <c r="B39" s="78" t="s">
        <v>41</v>
      </c>
      <c r="C39" s="79">
        <f>(C38*1.21)</f>
        <v>12.487199999999998</v>
      </c>
      <c r="D39" s="80" t="s">
        <v>30</v>
      </c>
      <c r="E39" s="81"/>
      <c r="F39" s="82">
        <f t="shared" si="6"/>
        <v>0</v>
      </c>
    </row>
    <row r="40" spans="1:7" ht="28.8" x14ac:dyDescent="0.25">
      <c r="A40" s="157">
        <v>5</v>
      </c>
      <c r="B40" s="78" t="s">
        <v>65</v>
      </c>
      <c r="C40" s="79">
        <f>(8.6*2*0.2)*4</f>
        <v>13.76</v>
      </c>
      <c r="D40" s="80" t="s">
        <v>29</v>
      </c>
      <c r="E40" s="81"/>
      <c r="F40" s="82">
        <f t="shared" si="6"/>
        <v>0</v>
      </c>
    </row>
    <row r="41" spans="1:7" ht="14.4" x14ac:dyDescent="0.25">
      <c r="A41" s="157">
        <v>6</v>
      </c>
      <c r="B41" s="83" t="s">
        <v>42</v>
      </c>
      <c r="C41" s="79">
        <f>(8.6*2*0.3)*4</f>
        <v>20.639999999999997</v>
      </c>
      <c r="D41" s="80" t="s">
        <v>29</v>
      </c>
      <c r="E41" s="81"/>
      <c r="F41" s="82">
        <f t="shared" si="6"/>
        <v>0</v>
      </c>
    </row>
    <row r="42" spans="1:7" ht="14.4" x14ac:dyDescent="0.25">
      <c r="A42" s="84"/>
      <c r="B42" s="85"/>
      <c r="C42" s="78"/>
      <c r="D42" s="78"/>
      <c r="E42" s="78"/>
      <c r="F42" s="76">
        <f>SUM(F36:F41)</f>
        <v>0</v>
      </c>
    </row>
    <row r="43" spans="1:7" ht="14.4" x14ac:dyDescent="0.25">
      <c r="A43" s="77"/>
      <c r="B43" s="36" t="s">
        <v>74</v>
      </c>
      <c r="C43" s="86"/>
      <c r="D43" s="85"/>
      <c r="E43" s="98"/>
      <c r="F43" s="108">
        <f>F33+F42</f>
        <v>0</v>
      </c>
    </row>
    <row r="44" spans="1:7" ht="14.4" x14ac:dyDescent="0.25">
      <c r="A44" s="77"/>
      <c r="B44" s="85"/>
      <c r="C44" s="86"/>
      <c r="D44" s="85"/>
      <c r="E44" s="87"/>
      <c r="F44" s="106"/>
    </row>
    <row r="45" spans="1:7" ht="18" customHeight="1" x14ac:dyDescent="0.25">
      <c r="A45" s="99">
        <v>4</v>
      </c>
      <c r="B45" s="109" t="s">
        <v>23</v>
      </c>
      <c r="C45" s="88">
        <v>1</v>
      </c>
      <c r="D45" s="89" t="s">
        <v>15</v>
      </c>
      <c r="E45" s="90"/>
      <c r="F45" s="91">
        <f t="shared" ref="F45" si="7">C45*E45</f>
        <v>0</v>
      </c>
    </row>
    <row r="46" spans="1:7" ht="14.4" thickBot="1" x14ac:dyDescent="0.3">
      <c r="A46" s="112"/>
      <c r="B46" s="113" t="s">
        <v>80</v>
      </c>
      <c r="C46" s="113"/>
      <c r="D46" s="113"/>
      <c r="E46" s="114"/>
      <c r="F46" s="115">
        <f>SUM(F45)</f>
        <v>0</v>
      </c>
    </row>
    <row r="47" spans="1:7" ht="15" thickTop="1" thickBot="1" x14ac:dyDescent="0.3">
      <c r="A47" s="166" t="s">
        <v>11</v>
      </c>
      <c r="B47" s="167"/>
      <c r="C47" s="167"/>
      <c r="D47" s="167"/>
      <c r="E47" s="167"/>
      <c r="F47" s="116">
        <f>F46+F43+F26+F17</f>
        <v>0</v>
      </c>
    </row>
    <row r="48" spans="1:7" ht="15" thickTop="1" thickBot="1" x14ac:dyDescent="0.3">
      <c r="A48" s="117"/>
      <c r="B48" s="118"/>
      <c r="C48" s="118"/>
      <c r="D48" s="118"/>
      <c r="E48" s="118"/>
      <c r="F48" s="119"/>
    </row>
    <row r="49" spans="1:6" ht="15" thickTop="1" thickBot="1" x14ac:dyDescent="0.3">
      <c r="A49" s="166" t="s">
        <v>11</v>
      </c>
      <c r="B49" s="167"/>
      <c r="C49" s="167"/>
      <c r="D49" s="167"/>
      <c r="E49" s="167"/>
      <c r="F49" s="116">
        <f>F47</f>
        <v>0</v>
      </c>
    </row>
    <row r="50" spans="1:6" ht="14.4" thickTop="1" x14ac:dyDescent="0.25">
      <c r="A50" s="120"/>
      <c r="B50" s="121"/>
      <c r="C50" s="122"/>
      <c r="D50" s="123"/>
      <c r="E50" s="124"/>
      <c r="F50" s="125"/>
    </row>
    <row r="51" spans="1:6" x14ac:dyDescent="0.25">
      <c r="A51" s="17"/>
      <c r="B51" s="37" t="s">
        <v>17</v>
      </c>
      <c r="C51" s="15">
        <v>0.05</v>
      </c>
      <c r="D51" s="16"/>
      <c r="E51" s="9"/>
      <c r="F51" s="110">
        <f>C51*F49</f>
        <v>0</v>
      </c>
    </row>
    <row r="52" spans="1:6" x14ac:dyDescent="0.25">
      <c r="A52" s="17"/>
      <c r="B52" s="37"/>
      <c r="C52" s="15"/>
      <c r="D52" s="16"/>
      <c r="E52" s="9"/>
      <c r="F52" s="110"/>
    </row>
    <row r="53" spans="1:6" x14ac:dyDescent="0.25">
      <c r="A53" s="10"/>
      <c r="B53" s="11" t="s">
        <v>2</v>
      </c>
      <c r="C53" s="8"/>
      <c r="D53" s="12"/>
      <c r="E53" s="9"/>
      <c r="F53" s="110"/>
    </row>
    <row r="54" spans="1:6" x14ac:dyDescent="0.25">
      <c r="A54" s="10"/>
      <c r="B54" s="13" t="s">
        <v>3</v>
      </c>
      <c r="C54" s="14">
        <v>0.1</v>
      </c>
      <c r="D54" s="12"/>
      <c r="E54" s="9"/>
      <c r="F54" s="111">
        <f>C54*F49</f>
        <v>0</v>
      </c>
    </row>
    <row r="55" spans="1:6" x14ac:dyDescent="0.25">
      <c r="A55" s="10"/>
      <c r="B55" s="13" t="s">
        <v>4</v>
      </c>
      <c r="C55" s="15">
        <v>0.03</v>
      </c>
      <c r="D55" s="12"/>
      <c r="E55" s="9"/>
      <c r="F55" s="111">
        <f>C55*F49</f>
        <v>0</v>
      </c>
    </row>
    <row r="56" spans="1:6" x14ac:dyDescent="0.25">
      <c r="A56" s="10"/>
      <c r="B56" s="13" t="s">
        <v>38</v>
      </c>
      <c r="C56" s="15">
        <v>0.04</v>
      </c>
      <c r="D56" s="16"/>
      <c r="E56" s="9"/>
      <c r="F56" s="111">
        <f>C56*F49</f>
        <v>0</v>
      </c>
    </row>
    <row r="57" spans="1:6" x14ac:dyDescent="0.25">
      <c r="A57" s="10"/>
      <c r="B57" s="13" t="s">
        <v>16</v>
      </c>
      <c r="C57" s="15">
        <v>0.01</v>
      </c>
      <c r="D57" s="16"/>
      <c r="E57" s="9"/>
      <c r="F57" s="111">
        <f>C57*F49</f>
        <v>0</v>
      </c>
    </row>
    <row r="58" spans="1:6" x14ac:dyDescent="0.25">
      <c r="A58" s="10"/>
      <c r="B58" s="13" t="s">
        <v>5</v>
      </c>
      <c r="C58" s="15">
        <v>0.01</v>
      </c>
      <c r="D58" s="16"/>
      <c r="E58" s="9"/>
      <c r="F58" s="111">
        <f>C58*F49</f>
        <v>0</v>
      </c>
    </row>
    <row r="59" spans="1:6" x14ac:dyDescent="0.25">
      <c r="A59" s="10"/>
      <c r="B59" s="13" t="s">
        <v>26</v>
      </c>
      <c r="C59" s="15">
        <v>1E-3</v>
      </c>
      <c r="D59" s="16"/>
      <c r="E59" s="9"/>
      <c r="F59" s="111">
        <f>C59*F49</f>
        <v>0</v>
      </c>
    </row>
    <row r="60" spans="1:6" x14ac:dyDescent="0.25">
      <c r="A60" s="10"/>
      <c r="B60" s="13" t="s">
        <v>39</v>
      </c>
      <c r="C60" s="15">
        <v>0.05</v>
      </c>
      <c r="D60" s="16"/>
      <c r="E60" s="9"/>
      <c r="F60" s="111">
        <f>C60*F49</f>
        <v>0</v>
      </c>
    </row>
    <row r="61" spans="1:6" ht="14.4" thickBot="1" x14ac:dyDescent="0.3">
      <c r="A61" s="126"/>
      <c r="B61" s="127" t="s">
        <v>22</v>
      </c>
      <c r="C61" s="128">
        <v>0.18</v>
      </c>
      <c r="D61" s="129"/>
      <c r="E61" s="130"/>
      <c r="F61" s="131">
        <f>F54*C61</f>
        <v>0</v>
      </c>
    </row>
    <row r="62" spans="1:6" ht="15" thickTop="1" thickBot="1" x14ac:dyDescent="0.3">
      <c r="A62" s="132"/>
      <c r="B62" s="133" t="s">
        <v>12</v>
      </c>
      <c r="C62" s="134"/>
      <c r="D62" s="135"/>
      <c r="E62" s="136"/>
      <c r="F62" s="137">
        <f>SUM(F54:F61)</f>
        <v>0</v>
      </c>
    </row>
    <row r="63" spans="1:6" ht="15" thickTop="1" thickBot="1" x14ac:dyDescent="0.3">
      <c r="A63" s="138"/>
      <c r="B63" s="139"/>
      <c r="C63" s="140"/>
      <c r="D63" s="141"/>
      <c r="E63" s="142"/>
      <c r="F63" s="143"/>
    </row>
    <row r="64" spans="1:6" ht="15" thickTop="1" thickBot="1" x14ac:dyDescent="0.3">
      <c r="A64" s="132"/>
      <c r="B64" s="133" t="s">
        <v>6</v>
      </c>
      <c r="C64" s="134"/>
      <c r="D64" s="135"/>
      <c r="E64" s="136"/>
      <c r="F64" s="144">
        <f>F62+F51+F49</f>
        <v>0</v>
      </c>
    </row>
    <row r="65" spans="1:6" ht="15" thickTop="1" thickBot="1" x14ac:dyDescent="0.3">
      <c r="A65" s="145"/>
      <c r="B65" s="146"/>
      <c r="C65" s="147"/>
      <c r="D65" s="148"/>
      <c r="E65" s="149"/>
      <c r="F65" s="150"/>
    </row>
    <row r="66" spans="1:6" ht="15" thickTop="1" thickBot="1" x14ac:dyDescent="0.3">
      <c r="A66" s="169" t="s">
        <v>13</v>
      </c>
      <c r="B66" s="170"/>
      <c r="C66" s="152"/>
      <c r="D66" s="153"/>
      <c r="E66" s="153"/>
      <c r="F66" s="144">
        <f>F64</f>
        <v>0</v>
      </c>
    </row>
    <row r="67" spans="1:6" ht="14.4" thickTop="1" x14ac:dyDescent="0.25">
      <c r="A67" s="18" t="s">
        <v>43</v>
      </c>
      <c r="B67" s="19" t="s">
        <v>34</v>
      </c>
      <c r="C67" s="20"/>
      <c r="D67" s="19"/>
      <c r="E67" s="18"/>
      <c r="F67" s="151"/>
    </row>
    <row r="68" spans="1:6" x14ac:dyDescent="0.25">
      <c r="A68" s="18" t="s">
        <v>25</v>
      </c>
      <c r="B68" s="19" t="s">
        <v>32</v>
      </c>
      <c r="C68" s="20"/>
      <c r="D68" s="19"/>
      <c r="E68" s="30"/>
      <c r="F68" s="30"/>
    </row>
    <row r="69" spans="1:6" x14ac:dyDescent="0.25">
      <c r="A69" s="18"/>
      <c r="B69" s="19"/>
      <c r="C69" s="20"/>
      <c r="D69" s="19"/>
      <c r="E69" s="30"/>
      <c r="F69" s="30"/>
    </row>
    <row r="70" spans="1:6" ht="14.4" x14ac:dyDescent="0.25">
      <c r="A70" s="168" t="s">
        <v>44</v>
      </c>
      <c r="B70" s="168"/>
      <c r="C70" s="31" t="s">
        <v>45</v>
      </c>
      <c r="D70" s="31"/>
      <c r="E70" s="31"/>
      <c r="F70" s="31"/>
    </row>
    <row r="71" spans="1:6" x14ac:dyDescent="0.25">
      <c r="A71" s="32"/>
      <c r="B71" s="33"/>
      <c r="C71" s="34"/>
      <c r="D71" s="34"/>
      <c r="E71" s="34"/>
      <c r="F71" s="34"/>
    </row>
    <row r="72" spans="1:6" x14ac:dyDescent="0.25">
      <c r="A72" s="21" t="s">
        <v>46</v>
      </c>
      <c r="B72" s="22"/>
      <c r="C72" s="30"/>
      <c r="D72" s="163" t="s">
        <v>51</v>
      </c>
      <c r="E72" s="163"/>
      <c r="F72" s="163"/>
    </row>
    <row r="73" spans="1:6" x14ac:dyDescent="0.25">
      <c r="A73" s="171" t="s">
        <v>47</v>
      </c>
      <c r="B73" s="171"/>
      <c r="C73" s="171"/>
      <c r="D73" s="172" t="s">
        <v>48</v>
      </c>
      <c r="E73" s="172"/>
      <c r="F73" s="172"/>
    </row>
    <row r="74" spans="1:6" x14ac:dyDescent="0.25">
      <c r="A74" s="162" t="s">
        <v>49</v>
      </c>
      <c r="B74" s="162"/>
      <c r="C74" s="162"/>
      <c r="D74" s="163" t="s">
        <v>50</v>
      </c>
      <c r="E74" s="163"/>
      <c r="F74" s="163"/>
    </row>
    <row r="75" spans="1:6" ht="14.4" x14ac:dyDescent="0.3">
      <c r="A75" s="23"/>
      <c r="B75" s="23"/>
      <c r="C75" s="23"/>
      <c r="D75" s="23"/>
      <c r="E75" s="23"/>
      <c r="F75" s="23"/>
    </row>
  </sheetData>
  <mergeCells count="16">
    <mergeCell ref="D7:E7"/>
    <mergeCell ref="A8:F8"/>
    <mergeCell ref="A74:C74"/>
    <mergeCell ref="D74:F74"/>
    <mergeCell ref="A2:F2"/>
    <mergeCell ref="A3:F3"/>
    <mergeCell ref="A4:F4"/>
    <mergeCell ref="A5:F5"/>
    <mergeCell ref="A49:E49"/>
    <mergeCell ref="A70:B70"/>
    <mergeCell ref="A66:B66"/>
    <mergeCell ref="A73:C73"/>
    <mergeCell ref="D73:F73"/>
    <mergeCell ref="A47:E47"/>
    <mergeCell ref="D72:F72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2024-01-09T20:06:01Z</cp:lastPrinted>
  <dcterms:created xsi:type="dcterms:W3CDTF">2012-10-02T15:50:49Z</dcterms:created>
  <dcterms:modified xsi:type="dcterms:W3CDTF">2024-01-10T12:50:06Z</dcterms:modified>
</cp:coreProperties>
</file>